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872" activeTab="12"/>
  </bookViews>
  <sheets>
    <sheet name="Лист1" sheetId="1" r:id="rId1"/>
    <sheet name="Лист2" sheetId="2" r:id="rId2"/>
    <sheet name="поступления" sheetId="3" r:id="rId3"/>
    <sheet name="211" sheetId="4" r:id="rId4"/>
    <sheet name="212" sheetId="5" r:id="rId5"/>
    <sheet name="213" sheetId="6" r:id="rId6"/>
    <sheet name="291" sheetId="7" r:id="rId7"/>
    <sheet name="221" sheetId="8" r:id="rId8"/>
    <sheet name="223" sheetId="9" r:id="rId9"/>
    <sheet name="224, 225" sheetId="10" r:id="rId10"/>
    <sheet name="226.228" sheetId="11" r:id="rId11"/>
    <sheet name="310" sheetId="12" r:id="rId12"/>
    <sheet name="341.342.345,346" sheetId="13" r:id="rId13"/>
  </sheets>
  <definedNames>
    <definedName name="_xlnm.Print_Titles" localSheetId="3">'211'!$9:$12</definedName>
    <definedName name="_xlnm.Print_Titles" localSheetId="5">'213'!$3:$6</definedName>
    <definedName name="_xlnm.Print_Titles" localSheetId="7">'221'!$5:$8</definedName>
    <definedName name="_xlnm.Print_Titles" localSheetId="8">'223'!$4:$7</definedName>
    <definedName name="_xlnm.Print_Area" localSheetId="3">'211'!$A$1:$EC$20</definedName>
    <definedName name="_xlnm.Print_Area" localSheetId="5">'213'!$A$1:$DV$25</definedName>
    <definedName name="_xlnm.Print_Area" localSheetId="7">'221'!$A$1:$DT$18</definedName>
    <definedName name="_xlnm.Print_Area" localSheetId="8">'223'!$A$1:$EB$15</definedName>
    <definedName name="_xlnm.Print_Area" localSheetId="9">'224, 225'!$A$1:$DT$67</definedName>
    <definedName name="_xlnm.Print_Area" localSheetId="10">'226.228'!$A$1:$EH$49</definedName>
    <definedName name="_xlnm.Print_Area" localSheetId="6">'291'!$A$1:$DU$54</definedName>
    <definedName name="_xlnm.Print_Area" localSheetId="11">'310'!$A$1:$EH$19</definedName>
    <definedName name="_xlnm.Print_Area" localSheetId="12">'341.342.345,346'!$A$1:$EH$13</definedName>
    <definedName name="_xlnm.Print_Area" localSheetId="2">'поступления'!$A$1:$GE$113</definedName>
  </definedNames>
  <calcPr fullCalcOnLoad="1"/>
</workbook>
</file>

<file path=xl/sharedStrings.xml><?xml version="1.0" encoding="utf-8"?>
<sst xmlns="http://schemas.openxmlformats.org/spreadsheetml/2006/main" count="1683" uniqueCount="597">
  <si>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</si>
  <si>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</si>
  <si>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</si>
  <si>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</si>
  <si>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</si>
  <si>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</si>
  <si>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</si>
  <si>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</si>
  <si>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</si>
  <si>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</si>
  <si>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</si>
  <si>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</si>
  <si>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</si>
  <si>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</si>
  <si>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</si>
  <si>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</si>
  <si>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</si>
  <si>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</si>
  <si>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</si>
  <si>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</si>
  <si>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</si>
  <si>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</si>
  <si>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</si>
  <si>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</si>
  <si>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</si>
  <si>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</si>
  <si>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</si>
  <si>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</si>
  <si>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</si>
  <si>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</si>
  <si>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</si>
  <si>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</si>
  <si>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</si>
  <si>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</si>
  <si>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</si>
  <si>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</si>
  <si>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</si>
  <si>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</si>
  <si>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</si>
  <si>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</si>
  <si>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</si>
  <si>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</si>
  <si>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</si>
  <si>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</si>
  <si>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</si>
  <si>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</si>
  <si>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</si>
  <si>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</si>
  <si>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</si>
  <si>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</si>
  <si>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</si>
  <si>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</si>
  <si>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</si>
  <si>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</si>
  <si>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</si>
  <si>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</si>
  <si>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</si>
  <si>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</si>
  <si>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</si>
  <si>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</si>
  <si>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</si>
  <si>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</si>
  <si>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</si>
  <si>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</si>
  <si>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</si>
  <si>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</si>
  <si>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</si>
  <si>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</si>
  <si>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</si>
  <si>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</si>
  <si>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</si>
  <si>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</si>
  <si>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</si>
  <si>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</si>
  <si>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</si>
  <si>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</si>
  <si>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</si>
  <si>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</si>
  <si>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</si>
  <si>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</si>
  <si>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</si>
  <si>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</si>
  <si>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</si>
  <si>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</si>
  <si>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</si>
  <si>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</si>
  <si>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</si>
  <si>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</si>
  <si>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</si>
  <si>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</si>
  <si>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</si>
  <si>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</si>
  <si>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</si>
  <si>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</si>
  <si>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</si>
  <si>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</si>
  <si>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</si>
  <si>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</si>
  <si>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</si>
  <si>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</si>
  <si>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</si>
  <si>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</si>
  <si>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</si>
  <si>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</si>
  <si>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</si>
  <si>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</si>
  <si>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</si>
  <si>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</si>
  <si>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</si>
  <si>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</si>
  <si>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</si>
  <si>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</si>
  <si>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</si>
  <si>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</si>
  <si>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</si>
  <si>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</si>
  <si>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</si>
  <si>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</si>
  <si>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</si>
  <si>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</si>
  <si>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</si>
  <si>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</si>
  <si>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</si>
  <si>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</si>
  <si>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</si>
  <si>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</si>
  <si>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</si>
  <si>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</si>
  <si>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</si>
  <si>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</si>
  <si>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</si>
  <si>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</si>
  <si>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</si>
  <si>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</si>
  <si>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</si>
  <si>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</si>
  <si>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</si>
  <si>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</si>
  <si>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</si>
  <si>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</si>
  <si>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</si>
  <si>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</si>
  <si>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</si>
  <si>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</si>
  <si>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</si>
  <si>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</si>
  <si>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</si>
  <si>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</si>
  <si>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</si>
  <si>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</si>
  <si>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</si>
  <si>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</si>
  <si>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</si>
  <si>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</si>
  <si>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</si>
  <si>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</si>
  <si>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</si>
  <si>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</si>
  <si>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</si>
  <si>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</si>
  <si>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</si>
  <si>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</si>
  <si>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</si>
  <si>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</si>
  <si>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</si>
  <si>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</si>
  <si>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</si>
  <si>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</si>
  <si>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</si>
  <si>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</si>
  <si>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</si>
  <si>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</si>
  <si>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</si>
  <si>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</si>
  <si>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</si>
  <si>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</si>
  <si>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</si>
  <si>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</si>
  <si>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</si>
  <si>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</si>
  <si>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</si>
  <si>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</si>
  <si>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</si>
  <si>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</si>
  <si>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</si>
  <si>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</si>
  <si>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</si>
  <si>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</si>
  <si>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</si>
  <si>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</si>
  <si>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</si>
  <si>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</si>
  <si>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</si>
  <si>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</si>
  <si>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</si>
  <si>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</si>
  <si>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</si>
  <si>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</si>
  <si>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</si>
  <si>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</si>
  <si>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</si>
  <si>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</si>
  <si>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</si>
  <si>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</si>
  <si>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</si>
  <si>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</si>
  <si>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</si>
  <si>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</si>
  <si>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</si>
  <si>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</si>
  <si>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</si>
  <si>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</si>
  <si>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</si>
  <si>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</si>
  <si>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</si>
  <si>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</si>
  <si>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</si>
  <si>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</si>
  <si>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</si>
  <si>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</si>
  <si>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</si>
  <si>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</si>
  <si>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</si>
  <si>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3, Менделеева 2   Екатерининская 8  Екатерининская 12</t>
  </si>
  <si>
    <t>4.1.</t>
  </si>
  <si>
    <t>Организация питания</t>
  </si>
  <si>
    <t>м3</t>
  </si>
  <si>
    <t>ТО систем видеонаблюдения</t>
  </si>
  <si>
    <t>ТО скуд</t>
  </si>
  <si>
    <t>ТО станции Стрелец Мониторинг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</si>
  <si>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</si>
  <si>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</si>
  <si>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</si>
  <si>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</si>
  <si>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</si>
  <si>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</si>
  <si>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</si>
  <si>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</si>
  <si>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</si>
  <si>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</si>
  <si>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</si>
  <si>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</si>
  <si>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</si>
  <si>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</si>
  <si>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</si>
  <si>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</si>
  <si>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в процентах     (гр.10 / гр.9*100%)</t>
  </si>
  <si>
    <t>4.1.1</t>
  </si>
  <si>
    <t>2.1.1</t>
  </si>
  <si>
    <t>5.2</t>
  </si>
  <si>
    <t>5.3</t>
  </si>
  <si>
    <t>5.4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</si>
  <si>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</si>
  <si>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</si>
  <si>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</si>
  <si>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</si>
  <si>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</si>
  <si>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</si>
  <si>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</si>
  <si>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технологического и холодильного оборудования</t>
  </si>
  <si>
    <t>ТО ГРЩ, ИТП, ХВС</t>
  </si>
  <si>
    <t>ТО систем СВН и СКУД</t>
  </si>
  <si>
    <t>3.</t>
  </si>
  <si>
    <t>Компенсация коммунальных услуг</t>
  </si>
  <si>
    <t>3.1.</t>
  </si>
  <si>
    <t>Договоры на возмещение коммунальных услуг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</si>
  <si>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</si>
  <si>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</si>
  <si>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</si>
  <si>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</si>
  <si>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</si>
  <si>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</si>
  <si>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</si>
  <si>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</si>
  <si>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 xml:space="preserve"> Петровский </t>
  </si>
  <si>
    <t>6.3</t>
  </si>
  <si>
    <t xml:space="preserve">к плану ФХД 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</si>
  <si>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</si>
  <si>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</si>
  <si>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</si>
  <si>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</si>
  <si>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</si>
  <si>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</si>
  <si>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</si>
  <si>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</si>
  <si>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</si>
  <si>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6.4</t>
  </si>
  <si>
    <t>5.5</t>
  </si>
  <si>
    <t>Образовательные услуги по дополнительной профессиональной программе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</si>
  <si>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</si>
  <si>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</si>
  <si>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</si>
  <si>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</si>
  <si>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</si>
  <si>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</si>
  <si>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</si>
  <si>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</si>
  <si>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</si>
  <si>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</si>
  <si>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</si>
  <si>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</si>
  <si>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</si>
  <si>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</si>
  <si>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ТКО            Петровский 3, Менделеева 2   Екатерининская 8  Екатерининская 12</t>
  </si>
  <si>
    <t>ХВС           Петровский 3, Менделеева 2   Екатерининская 8 Екатерининская 12</t>
  </si>
  <si>
    <t>бульвар Менделеева дом 2 корпус 3, помещение 2Н, Петровский бульвар  дом 3 корпус 1, помещение 9Н спорт</t>
  </si>
  <si>
    <t>бульвар Менделеева дом 2 корпус 3, помещение 2Н, Петровский бульвар  дом 3 корпус 1, помещение 9Н английский</t>
  </si>
  <si>
    <t>9</t>
  </si>
  <si>
    <t>2.1.2.</t>
  </si>
  <si>
    <t>Петровский 3, Менделеева 2   Екатерининская 8  Екатерининская 13</t>
  </si>
  <si>
    <t>4.2.</t>
  </si>
  <si>
    <t>учебное оборудование</t>
  </si>
  <si>
    <t>1.1.2</t>
  </si>
  <si>
    <t>моющие дезинфицирующие</t>
  </si>
  <si>
    <t>4.3.</t>
  </si>
  <si>
    <t>2.1.3.</t>
  </si>
  <si>
    <t>3.1.11</t>
  </si>
  <si>
    <t>ТО системы тревожной сигнализации</t>
  </si>
  <si>
    <t>3.1.12</t>
  </si>
  <si>
    <t>3.1.14</t>
  </si>
  <si>
    <t>ТО эл.сети</t>
  </si>
  <si>
    <t>3.1.15</t>
  </si>
  <si>
    <t>3.1.16</t>
  </si>
  <si>
    <t>ТО ХВС, ГВС, канал, отопл</t>
  </si>
  <si>
    <t>ТО узел ТП, теплоэнерг</t>
  </si>
  <si>
    <t>ППР АПС СОУЭ ДУ</t>
  </si>
  <si>
    <t>ТО гидрант</t>
  </si>
  <si>
    <t>ТО СВН, домофон, СПС, СОУЭ, АУ</t>
  </si>
  <si>
    <t>4.1.2</t>
  </si>
  <si>
    <t>4.1.3</t>
  </si>
  <si>
    <t>4.1.4</t>
  </si>
  <si>
    <t>ТО пожарной автоматики (СПА)</t>
  </si>
  <si>
    <t>УУТ ИТП ХВС, ГВС</t>
  </si>
  <si>
    <t>3.1.10</t>
  </si>
  <si>
    <t>поверка весов</t>
  </si>
  <si>
    <t>Петровский</t>
  </si>
  <si>
    <t>2.1.4.</t>
  </si>
  <si>
    <t>1.1.3</t>
  </si>
  <si>
    <t>кухонный инвентарь</t>
  </si>
  <si>
    <t>мягкий инвентарь</t>
  </si>
  <si>
    <t>1.1.4</t>
  </si>
  <si>
    <t>хоз материалы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</si>
  <si>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</si>
  <si>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</si>
  <si>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</si>
  <si>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</si>
  <si>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</si>
  <si>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"22" мая  2024 г.</t>
  </si>
  <si>
    <t>План финансово-хозяйственной деятельности на 2024 г.</t>
  </si>
  <si>
    <t>и плановый период 2025 и 2026 годов</t>
  </si>
  <si>
    <t>Коды</t>
  </si>
  <si>
    <t>от "22" мая 2024 г.</t>
  </si>
  <si>
    <t>Дата</t>
  </si>
  <si>
    <t>22.05.2024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</si>
  <si>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</si>
  <si>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</si>
  <si>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</si>
  <si>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</si>
  <si>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Всеволожского муниципального района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</si>
  <si>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</si>
  <si>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</si>
  <si>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</si>
  <si>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</si>
  <si>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</si>
  <si>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</si>
  <si>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</si>
  <si>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</si>
  <si>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</si>
  <si>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</si>
  <si>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</si>
  <si>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</si>
  <si>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</si>
  <si>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</si>
  <si>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</si>
  <si>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</si>
  <si>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</si>
  <si>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</si>
  <si>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</si>
  <si>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</si>
  <si>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</si>
  <si>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</si>
  <si>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</si>
  <si>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</si>
  <si>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2024 г</t>
  </si>
  <si>
    <t>на 2025 г</t>
  </si>
  <si>
    <t>на 2026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</si>
  <si>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</si>
  <si>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</si>
  <si>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</si>
  <si>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</si>
  <si>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7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</si>
  <si>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</si>
  <si>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</si>
  <si>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</si>
  <si>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</si>
  <si>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</si>
  <si>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</si>
  <si>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</si>
  <si>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</si>
  <si>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</si>
  <si>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</si>
  <si>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</si>
  <si>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</si>
  <si>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</si>
  <si>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</si>
  <si>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</si>
  <si>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</si>
  <si>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</si>
  <si>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</si>
  <si>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</si>
  <si>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</si>
  <si>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</si>
  <si>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</si>
  <si>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</si>
  <si>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</si>
  <si>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</si>
  <si>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</si>
  <si>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</si>
  <si>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</si>
  <si>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</si>
  <si>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</si>
  <si>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</si>
  <si>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</si>
  <si>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</si>
  <si>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</si>
  <si>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</si>
  <si>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</si>
  <si>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</si>
  <si>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</si>
  <si>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</si>
  <si>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</si>
  <si>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</si>
  <si>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</si>
  <si>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</si>
  <si>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</si>
  <si>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</si>
  <si>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</si>
  <si>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</si>
  <si>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</si>
  <si>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</si>
  <si>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доходы от операций с активами, всего</t>
  </si>
  <si>
    <t>1900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</si>
  <si>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</si>
  <si>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</si>
  <si>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</si>
  <si>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</si>
  <si>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</si>
  <si>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</si>
  <si>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</si>
  <si>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</si>
  <si>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</si>
  <si>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</si>
  <si>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</si>
  <si>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</si>
  <si>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</si>
  <si>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</si>
  <si>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</si>
  <si>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</si>
  <si>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</si>
  <si>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</si>
  <si>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</si>
  <si>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</si>
  <si>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</si>
  <si>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</si>
  <si>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</si>
  <si>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</si>
  <si>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</si>
  <si>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</si>
  <si>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</si>
  <si>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</si>
  <si>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</si>
  <si>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</si>
  <si>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</si>
  <si>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</si>
  <si>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</si>
  <si>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</si>
  <si>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</si>
  <si>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</si>
  <si>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</si>
  <si>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</si>
  <si>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</si>
  <si>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</si>
  <si>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</si>
  <si>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</si>
  <si>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</si>
  <si>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</si>
  <si>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</si>
  <si>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</si>
  <si>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</si>
  <si>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>01500000002062225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</si>
  <si>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</si>
  <si>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</si>
  <si>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</si>
  <si>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</si>
  <si>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</si>
  <si>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01500000002064310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</si>
  <si>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</si>
  <si>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</si>
  <si>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</si>
  <si>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</si>
  <si>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</si>
  <si>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</si>
  <si>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</si>
  <si>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</si>
  <si>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</si>
  <si>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</si>
  <si>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</si>
  <si>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</si>
  <si>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</si>
  <si>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</si>
  <si>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</si>
  <si>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>01500000004000346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</si>
  <si>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</si>
  <si>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</si>
  <si>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</si>
  <si>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</si>
  <si>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</si>
  <si>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</si>
  <si>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</si>
  <si>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</si>
  <si>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</si>
  <si>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</si>
  <si>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ЭЦП № 1</t>
  </si>
  <si>
    <t>Сертификат:</t>
  </si>
  <si>
    <t>ЭЦП № 2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</si>
  <si>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</si>
  <si>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</si>
  <si>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</si>
  <si>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</si>
  <si>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</si>
  <si>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</si>
  <si>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</si>
  <si>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</si>
  <si>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</si>
  <si>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</si>
  <si>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</si>
  <si>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</si>
  <si>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</si>
  <si>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 xml:space="preserve">  в том числе: в соответствии с Федеральным законом № 44-ФЗ</t>
  </si>
  <si>
    <t>26310</t>
  </si>
  <si>
    <t>1.1.1.1</t>
  </si>
  <si>
    <t xml:space="preserve">   из них: 9.1.</t>
  </si>
  <si>
    <t>26310.1</t>
  </si>
  <si>
    <t>2023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</si>
  <si>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</si>
  <si>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</si>
  <si>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</si>
  <si>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</si>
  <si>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1.2.1.1</t>
  </si>
  <si>
    <t xml:space="preserve">   в том числе: в соответствии с Федеральным законом № 44-ФЗ</t>
  </si>
  <si>
    <t>26411</t>
  </si>
  <si>
    <t>2024</t>
  </si>
  <si>
    <t>1.2.2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</si>
  <si>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</si>
  <si>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</si>
  <si>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1.2.2.1</t>
  </si>
  <si>
    <t>26421</t>
  </si>
  <si>
    <t>1.2.2.1.1</t>
  </si>
  <si>
    <t xml:space="preserve">    из них: 9.1.</t>
  </si>
  <si>
    <t>26421.1</t>
  </si>
  <si>
    <t>1.2.3</t>
  </si>
  <si>
    <t xml:space="preserve">  за счет прочих источников финансового обеспечения</t>
  </si>
  <si>
    <t>26450</t>
  </si>
  <si>
    <t>1.2.3.1</t>
  </si>
  <si>
    <t>26451</t>
  </si>
  <si>
    <t>1.2.3.1.1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</si>
  <si>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</si>
  <si>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</si>
  <si>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</si>
  <si>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</si>
  <si>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</si>
  <si>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</si>
  <si>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</si>
  <si>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</si>
  <si>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</si>
  <si>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</si>
  <si>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</si>
  <si>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</si>
  <si>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</si>
  <si>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</si>
  <si>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</si>
  <si>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22</t>
  </si>
  <si>
    <t>мая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</si>
  <si>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</si>
  <si>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</si>
  <si>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</si>
  <si>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</si>
  <si>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Серийный номер сертификата:592B7448D480A17D01EFA6C58D99979B</t>
  </si>
  <si>
    <t>Субъект сертификата:Волкова Эллана Ивановна</t>
  </si>
  <si>
    <t>МО "Всеволожский муниципальный  район" ЛО</t>
  </si>
  <si>
    <t>Действителен с:28.07.2023 12:39</t>
  </si>
  <si>
    <t>Действителен по:20.10.2024 12:39</t>
  </si>
  <si>
    <t xml:space="preserve">           ______________________    И.П. Федоренко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</si>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</sst>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49" fontId="35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right"/>
    </xf>
    <xf numFmtId="49" fontId="38" fillId="0" borderId="24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49" fontId="38" fillId="0" borderId="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left" wrapText="1"/>
    </xf>
    <xf numFmtId="49" fontId="38" fillId="0" borderId="26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top"/>
    </xf>
    <xf numFmtId="49" fontId="38" fillId="0" borderId="14" xfId="0" applyNumberFormat="1" applyFont="1" applyBorder="1" applyAlignment="1">
      <alignment horizontal="center" vertical="top"/>
    </xf>
    <xf numFmtId="49" fontId="38" fillId="0" borderId="22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wrapText="1"/>
    </xf>
    <xf numFmtId="49" fontId="38" fillId="0" borderId="28" xfId="0" applyNumberFormat="1" applyFont="1" applyBorder="1" applyAlignment="1">
      <alignment horizontal="center"/>
    </xf>
    <xf numFmtId="49" fontId="38" fillId="0" borderId="29" xfId="0" applyNumberFormat="1" applyFont="1" applyBorder="1" applyAlignment="1">
      <alignment horizontal="center"/>
    </xf>
    <xf numFmtId="4" fontId="38" fillId="0" borderId="29" xfId="0" applyNumberFormat="1" applyFont="1" applyBorder="1" applyAlignment="1">
      <alignment horizontal="right"/>
    </xf>
    <xf numFmtId="4" fontId="38" fillId="0" borderId="30" xfId="0" applyNumberFormat="1" applyFont="1" applyBorder="1" applyAlignment="1">
      <alignment horizontal="right"/>
    </xf>
    <xf numFmtId="49" fontId="38" fillId="0" borderId="31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right"/>
    </xf>
    <xf numFmtId="4" fontId="38" fillId="0" borderId="32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49" fontId="39" fillId="0" borderId="31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 wrapText="1"/>
    </xf>
    <xf numFmtId="49" fontId="38" fillId="0" borderId="10" xfId="0" applyNumberFormat="1" applyFont="1" applyBorder="1" applyAlignment="1">
      <alignment horizontal="left" wrapText="1" indent="2"/>
    </xf>
    <xf numFmtId="49" fontId="38" fillId="0" borderId="31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right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/>
    </xf>
    <xf numFmtId="49" fontId="38" fillId="0" borderId="12" xfId="0" applyNumberFormat="1" applyFont="1" applyBorder="1" applyAlignment="1">
      <alignment horizontal="center" vertical="top"/>
    </xf>
    <xf numFmtId="49" fontId="38" fillId="0" borderId="33" xfId="0" applyNumberFormat="1" applyFont="1" applyBorder="1" applyAlignment="1">
      <alignment horizontal="center" vertical="top"/>
    </xf>
    <xf numFmtId="49" fontId="38" fillId="0" borderId="34" xfId="0" applyNumberFormat="1" applyFont="1" applyBorder="1" applyAlignment="1">
      <alignment horizontal="center" vertical="top"/>
    </xf>
    <xf numFmtId="49" fontId="38" fillId="0" borderId="35" xfId="0" applyNumberFormat="1" applyFont="1" applyBorder="1" applyAlignment="1">
      <alignment horizontal="center" vertical="top"/>
    </xf>
    <xf numFmtId="49" fontId="38" fillId="0" borderId="33" xfId="0" applyNumberFormat="1" applyFont="1" applyBorder="1" applyAlignment="1">
      <alignment horizontal="center" vertical="top"/>
    </xf>
    <xf numFmtId="49" fontId="38" fillId="0" borderId="36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49" fontId="39" fillId="0" borderId="28" xfId="0" applyNumberFormat="1" applyFont="1" applyBorder="1" applyAlignment="1">
      <alignment horizontal="center"/>
    </xf>
    <xf numFmtId="49" fontId="39" fillId="0" borderId="37" xfId="0" applyNumberFormat="1" applyFont="1" applyBorder="1" applyAlignment="1">
      <alignment horizontal="center"/>
    </xf>
    <xf numFmtId="49" fontId="39" fillId="0" borderId="38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wrapText="1" indent="1"/>
    </xf>
    <xf numFmtId="0" fontId="38" fillId="0" borderId="10" xfId="0" applyFont="1" applyBorder="1" applyAlignment="1">
      <alignment horizontal="left" indent="1"/>
    </xf>
    <xf numFmtId="49" fontId="38" fillId="0" borderId="31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49" fontId="38" fillId="0" borderId="18" xfId="0" applyNumberFormat="1" applyFont="1" applyBorder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18" xfId="0" applyFont="1" applyBorder="1" applyAlignment="1">
      <alignment horizontal="right"/>
    </xf>
    <xf numFmtId="0" fontId="40" fillId="0" borderId="18" xfId="0" applyFont="1" applyBorder="1" applyAlignment="1">
      <alignment/>
    </xf>
    <xf numFmtId="0" fontId="38" fillId="0" borderId="39" xfId="0" applyFont="1" applyBorder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41" xfId="0" applyFont="1" applyBorder="1" applyAlignment="1">
      <alignment horizontal="left"/>
    </xf>
    <xf numFmtId="0" fontId="38" fillId="0" borderId="42" xfId="0" applyFont="1" applyBorder="1" applyAlignment="1">
      <alignment horizontal="left"/>
    </xf>
    <xf numFmtId="0" fontId="38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6" fillId="0" borderId="45" xfId="0" applyFont="1" applyBorder="1" applyAlignment="1">
      <alignment horizontal="center" vertical="top"/>
    </xf>
    <xf numFmtId="0" fontId="36" fillId="0" borderId="46" xfId="0" applyFont="1" applyBorder="1" applyAlignment="1">
      <alignment horizontal="center" vertical="top"/>
    </xf>
    <xf numFmtId="0" fontId="36" fillId="0" borderId="41" xfId="0" applyFont="1" applyBorder="1" applyAlignment="1">
      <alignment horizontal="center" vertical="top"/>
    </xf>
    <xf numFmtId="0" fontId="36" fillId="0" borderId="42" xfId="0" applyFont="1" applyBorder="1" applyAlignment="1">
      <alignment horizontal="center" vertical="top"/>
    </xf>
    <xf numFmtId="0" fontId="38" fillId="0" borderId="41" xfId="0" applyFont="1" applyBorder="1" applyAlignment="1">
      <alignment horizontal="right"/>
    </xf>
    <xf numFmtId="49" fontId="38" fillId="0" borderId="18" xfId="0" applyNumberFormat="1" applyFont="1" applyBorder="1" applyAlignment="1">
      <alignment horizontal="left"/>
    </xf>
    <xf numFmtId="0" fontId="38" fillId="0" borderId="47" xfId="0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38" fillId="0" borderId="49" xfId="0" applyFont="1" applyBorder="1" applyAlignment="1">
      <alignment horizontal="left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left"/>
    </xf>
    <xf numFmtId="0" fontId="36" fillId="0" borderId="15" xfId="0" applyFont="1" applyBorder="1" applyAlignment="1">
      <alignment horizontal="center" vertical="top" wrapText="1"/>
    </xf>
    <xf numFmtId="49" fontId="35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C99" sqref="C99"/>
    </sheetView>
  </sheetViews>
  <sheetFormatPr defaultColWidth="9.00390625" defaultRowHeight="12.75"/>
  <cols>
    <col min="1" max="1" width="57.00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2.375" style="0" customWidth="1"/>
    <col min="6" max="6" width="19.125" style="0" customWidth="1"/>
    <col min="11" max="11" width="12.375" style="0" customWidth="1"/>
    <col min="12" max="15" width="12.75390625" style="0" customWidth="1"/>
    <col min="16" max="20" width="0.875" style="0" customWidth="1"/>
  </cols>
  <sheetData>
    <row r="1" spans="14:15" ht="12.75">
      <c r="N1" s="482" t="s">
        <v>342</v>
      </c>
      <c r="O1" s="482"/>
    </row>
    <row r="2" spans="1:15" ht="12.75">
      <c r="A2" s="483" t="s">
        <v>523</v>
      </c>
      <c r="M2" s="484" t="s">
        <v>586</v>
      </c>
      <c r="N2" s="484"/>
      <c r="O2" s="484"/>
    </row>
    <row r="3" spans="1:15" ht="12.75">
      <c r="A3" s="485" t="s">
        <v>587</v>
      </c>
      <c r="N3" s="486" t="s">
        <v>343</v>
      </c>
      <c r="O3" s="486"/>
    </row>
    <row r="4" spans="1:15" ht="16.5" customHeight="1">
      <c r="A4" s="485" t="s">
        <v>588</v>
      </c>
      <c r="M4" s="487" t="s">
        <v>589</v>
      </c>
      <c r="N4" s="487"/>
      <c r="O4" s="487"/>
    </row>
    <row r="5" spans="1:15" ht="12.75" customHeight="1">
      <c r="A5" s="485" t="s">
        <v>590</v>
      </c>
      <c r="N5" s="486" t="s">
        <v>344</v>
      </c>
      <c r="O5" s="486"/>
    </row>
    <row r="6" spans="1:15" ht="16.5" customHeight="1">
      <c r="A6" s="485" t="s">
        <v>591</v>
      </c>
      <c r="M6" s="482" t="s">
        <v>592</v>
      </c>
      <c r="N6" s="482"/>
      <c r="O6" s="482"/>
    </row>
    <row r="7" spans="14:15" ht="12.75" customHeight="1">
      <c r="N7" s="488" t="s">
        <v>345</v>
      </c>
      <c r="O7" s="489" t="s">
        <v>346</v>
      </c>
    </row>
    <row r="8" spans="14:15" ht="12.75">
      <c r="N8" s="382"/>
      <c r="O8" s="383"/>
    </row>
    <row r="9" spans="14:15" ht="12.75">
      <c r="N9" s="384" t="s">
        <v>347</v>
      </c>
      <c r="O9" s="384"/>
    </row>
    <row r="11" spans="1:15" ht="12.75" customHeight="1">
      <c r="A11" s="385" t="s">
        <v>348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15" ht="12.75" customHeight="1">
      <c r="A12" s="385" t="s">
        <v>349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7" t="s">
        <v>350</v>
      </c>
    </row>
    <row r="13" ht="13.5" thickBot="1">
      <c r="O13" s="388"/>
    </row>
    <row r="14" spans="2:15" ht="11.25" customHeight="1">
      <c r="B14" s="389" t="s">
        <v>351</v>
      </c>
      <c r="C14" s="389"/>
      <c r="D14" s="389"/>
      <c r="N14" s="390" t="s">
        <v>352</v>
      </c>
      <c r="O14" s="391" t="s">
        <v>353</v>
      </c>
    </row>
    <row r="15" spans="1:15" ht="12.75">
      <c r="A15" s="392" t="s">
        <v>354</v>
      </c>
      <c r="N15" s="390" t="s">
        <v>355</v>
      </c>
      <c r="O15" s="393" t="s">
        <v>356</v>
      </c>
    </row>
    <row r="16" spans="1:15" ht="16.5" customHeight="1">
      <c r="A16" s="392" t="s">
        <v>357</v>
      </c>
      <c r="B16" s="394" t="s">
        <v>358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N16" s="390" t="s">
        <v>359</v>
      </c>
      <c r="O16" s="393" t="s">
        <v>360</v>
      </c>
    </row>
    <row r="17" spans="14:15" ht="12.75">
      <c r="N17" s="390" t="s">
        <v>355</v>
      </c>
      <c r="O17" s="393" t="s">
        <v>361</v>
      </c>
    </row>
    <row r="18" spans="14:15" ht="12.75">
      <c r="N18" s="390" t="s">
        <v>362</v>
      </c>
      <c r="O18" s="393" t="s">
        <v>363</v>
      </c>
    </row>
    <row r="19" spans="1:15" ht="17.25" customHeight="1">
      <c r="A19" s="392" t="s">
        <v>364</v>
      </c>
      <c r="B19" s="394" t="s">
        <v>365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N19" s="390" t="s">
        <v>366</v>
      </c>
      <c r="O19" s="393" t="s">
        <v>367</v>
      </c>
    </row>
    <row r="20" spans="1:15" ht="13.5" thickBot="1">
      <c r="A20" s="392" t="s">
        <v>368</v>
      </c>
      <c r="N20" s="390" t="s">
        <v>369</v>
      </c>
      <c r="O20" s="395" t="s">
        <v>370</v>
      </c>
    </row>
    <row r="22" spans="1:15" ht="12.75">
      <c r="A22" s="396" t="s">
        <v>371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</row>
    <row r="24" spans="1:15" ht="12.75" customHeight="1">
      <c r="A24" s="397" t="s">
        <v>35</v>
      </c>
      <c r="B24" s="398" t="s">
        <v>372</v>
      </c>
      <c r="C24" s="398" t="s">
        <v>373</v>
      </c>
      <c r="D24" s="398" t="s">
        <v>374</v>
      </c>
      <c r="E24" s="398" t="s">
        <v>375</v>
      </c>
      <c r="F24" s="398" t="s">
        <v>376</v>
      </c>
      <c r="G24" s="398" t="s">
        <v>377</v>
      </c>
      <c r="H24" s="398" t="s">
        <v>378</v>
      </c>
      <c r="I24" s="398" t="s">
        <v>379</v>
      </c>
      <c r="J24" s="398" t="s">
        <v>380</v>
      </c>
      <c r="K24" s="398" t="s">
        <v>381</v>
      </c>
      <c r="L24" s="399" t="s">
        <v>382</v>
      </c>
      <c r="M24" s="400"/>
      <c r="N24" s="400"/>
      <c r="O24" s="401"/>
    </row>
    <row r="25" spans="1:15" ht="21.75" customHeight="1">
      <c r="A25" s="402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4" t="s">
        <v>383</v>
      </c>
      <c r="M25" s="404" t="s">
        <v>384</v>
      </c>
      <c r="N25" s="404" t="s">
        <v>385</v>
      </c>
      <c r="O25" s="405" t="s">
        <v>386</v>
      </c>
    </row>
    <row r="26" spans="1:15" ht="33.75" customHeight="1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8" t="s">
        <v>387</v>
      </c>
      <c r="M26" s="408" t="s">
        <v>388</v>
      </c>
      <c r="N26" s="408" t="s">
        <v>389</v>
      </c>
      <c r="O26" s="409"/>
    </row>
    <row r="27" spans="1:15" ht="13.5" thickBot="1">
      <c r="A27" s="410" t="s">
        <v>6</v>
      </c>
      <c r="B27" s="411" t="s">
        <v>7</v>
      </c>
      <c r="C27" s="411" t="s">
        <v>8</v>
      </c>
      <c r="D27" s="411" t="s">
        <v>9</v>
      </c>
      <c r="E27" s="411" t="s">
        <v>10</v>
      </c>
      <c r="F27" s="411" t="s">
        <v>13</v>
      </c>
      <c r="G27" s="411" t="s">
        <v>13</v>
      </c>
      <c r="H27" s="411" t="s">
        <v>13</v>
      </c>
      <c r="I27" s="411" t="s">
        <v>13</v>
      </c>
      <c r="J27" s="411" t="s">
        <v>13</v>
      </c>
      <c r="K27" s="411" t="s">
        <v>13</v>
      </c>
      <c r="L27" s="411" t="s">
        <v>390</v>
      </c>
      <c r="M27" s="411" t="s">
        <v>70</v>
      </c>
      <c r="N27" s="411" t="s">
        <v>307</v>
      </c>
      <c r="O27" s="412" t="s">
        <v>391</v>
      </c>
    </row>
    <row r="28" spans="1:15" ht="12.75">
      <c r="A28" s="413" t="s">
        <v>392</v>
      </c>
      <c r="B28" s="414" t="s">
        <v>393</v>
      </c>
      <c r="C28" s="415" t="s">
        <v>394</v>
      </c>
      <c r="D28" s="415" t="s">
        <v>394</v>
      </c>
      <c r="E28" s="415" t="s">
        <v>394</v>
      </c>
      <c r="F28" s="415" t="s">
        <v>394</v>
      </c>
      <c r="G28" s="415" t="s">
        <v>394</v>
      </c>
      <c r="H28" s="415" t="s">
        <v>394</v>
      </c>
      <c r="I28" s="415" t="s">
        <v>394</v>
      </c>
      <c r="J28" s="415" t="s">
        <v>394</v>
      </c>
      <c r="K28" s="415" t="s">
        <v>394</v>
      </c>
      <c r="L28" s="416">
        <v>2937373.58</v>
      </c>
      <c r="M28" s="416"/>
      <c r="N28" s="416"/>
      <c r="O28" s="417"/>
    </row>
    <row r="29" spans="1:15" ht="12.75">
      <c r="A29" s="413" t="s">
        <v>395</v>
      </c>
      <c r="B29" s="418" t="s">
        <v>396</v>
      </c>
      <c r="C29" s="419" t="s">
        <v>394</v>
      </c>
      <c r="D29" s="419" t="s">
        <v>394</v>
      </c>
      <c r="E29" s="419" t="s">
        <v>394</v>
      </c>
      <c r="F29" s="419" t="s">
        <v>394</v>
      </c>
      <c r="G29" s="419" t="s">
        <v>394</v>
      </c>
      <c r="H29" s="419" t="s">
        <v>394</v>
      </c>
      <c r="I29" s="419" t="s">
        <v>394</v>
      </c>
      <c r="J29" s="419" t="s">
        <v>394</v>
      </c>
      <c r="K29" s="419" t="s">
        <v>394</v>
      </c>
      <c r="L29" s="420"/>
      <c r="M29" s="420"/>
      <c r="N29" s="420"/>
      <c r="O29" s="421"/>
    </row>
    <row r="30" spans="1:15" ht="22.5">
      <c r="A30" s="422" t="s">
        <v>397</v>
      </c>
      <c r="B30" s="423" t="s">
        <v>398</v>
      </c>
      <c r="C30" s="424" t="s">
        <v>399</v>
      </c>
      <c r="D30" s="425" t="s">
        <v>399</v>
      </c>
      <c r="E30" s="425" t="s">
        <v>400</v>
      </c>
      <c r="F30" s="425" t="s">
        <v>401</v>
      </c>
      <c r="G30" s="425" t="s">
        <v>402</v>
      </c>
      <c r="H30" s="425" t="s">
        <v>399</v>
      </c>
      <c r="I30" s="425" t="s">
        <v>399</v>
      </c>
      <c r="J30" s="425" t="s">
        <v>403</v>
      </c>
      <c r="K30" s="425" t="s">
        <v>404</v>
      </c>
      <c r="L30" s="420">
        <v>117833324.65</v>
      </c>
      <c r="M30" s="420">
        <v>118695424.65</v>
      </c>
      <c r="N30" s="420">
        <v>118810424.65</v>
      </c>
      <c r="O30" s="421"/>
    </row>
    <row r="31" spans="1:15" ht="22.5">
      <c r="A31" s="426" t="s">
        <v>405</v>
      </c>
      <c r="B31" s="427" t="s">
        <v>406</v>
      </c>
      <c r="C31" s="425" t="s">
        <v>407</v>
      </c>
      <c r="D31" s="425" t="s">
        <v>399</v>
      </c>
      <c r="E31" s="425" t="s">
        <v>400</v>
      </c>
      <c r="F31" s="425" t="s">
        <v>401</v>
      </c>
      <c r="G31" s="425" t="s">
        <v>402</v>
      </c>
      <c r="H31" s="425" t="s">
        <v>399</v>
      </c>
      <c r="I31" s="425" t="s">
        <v>407</v>
      </c>
      <c r="J31" s="425" t="s">
        <v>403</v>
      </c>
      <c r="K31" s="425" t="s">
        <v>404</v>
      </c>
      <c r="L31" s="428">
        <v>46049.77</v>
      </c>
      <c r="M31" s="428">
        <v>46049.77</v>
      </c>
      <c r="N31" s="428">
        <v>46049.77</v>
      </c>
      <c r="O31" s="421"/>
    </row>
    <row r="32" spans="1:15" ht="22.5">
      <c r="A32" s="426" t="s">
        <v>408</v>
      </c>
      <c r="B32" s="427" t="s">
        <v>409</v>
      </c>
      <c r="C32" s="425" t="s">
        <v>407</v>
      </c>
      <c r="D32" s="425" t="s">
        <v>410</v>
      </c>
      <c r="E32" s="425" t="s">
        <v>400</v>
      </c>
      <c r="F32" s="425" t="s">
        <v>411</v>
      </c>
      <c r="G32" s="425" t="s">
        <v>7</v>
      </c>
      <c r="H32" s="425" t="s">
        <v>410</v>
      </c>
      <c r="I32" s="425" t="s">
        <v>407</v>
      </c>
      <c r="J32" s="425" t="s">
        <v>403</v>
      </c>
      <c r="K32" s="425" t="s">
        <v>404</v>
      </c>
      <c r="L32" s="428">
        <v>46049.77</v>
      </c>
      <c r="M32" s="428">
        <v>46049.77</v>
      </c>
      <c r="N32" s="428">
        <v>46049.77</v>
      </c>
      <c r="O32" s="421"/>
    </row>
    <row r="33" spans="1:15" ht="22.5">
      <c r="A33" s="426" t="s">
        <v>412</v>
      </c>
      <c r="B33" s="427" t="s">
        <v>413</v>
      </c>
      <c r="C33" s="425" t="s">
        <v>414</v>
      </c>
      <c r="D33" s="425" t="s">
        <v>399</v>
      </c>
      <c r="E33" s="425" t="s">
        <v>400</v>
      </c>
      <c r="F33" s="425" t="s">
        <v>401</v>
      </c>
      <c r="G33" s="425" t="s">
        <v>402</v>
      </c>
      <c r="H33" s="425" t="s">
        <v>399</v>
      </c>
      <c r="I33" s="425" t="s">
        <v>414</v>
      </c>
      <c r="J33" s="425" t="s">
        <v>403</v>
      </c>
      <c r="K33" s="425" t="s">
        <v>404</v>
      </c>
      <c r="L33" s="428">
        <v>112528274.88</v>
      </c>
      <c r="M33" s="428">
        <v>112528274.88</v>
      </c>
      <c r="N33" s="428">
        <v>112528274.88</v>
      </c>
      <c r="O33" s="421"/>
    </row>
    <row r="34" spans="1:15" ht="22.5">
      <c r="A34" s="426" t="s">
        <v>415</v>
      </c>
      <c r="B34" s="427"/>
      <c r="C34" s="425" t="s">
        <v>414</v>
      </c>
      <c r="D34" s="425" t="s">
        <v>416</v>
      </c>
      <c r="E34" s="425" t="s">
        <v>400</v>
      </c>
      <c r="F34" s="425" t="s">
        <v>417</v>
      </c>
      <c r="G34" s="425" t="s">
        <v>7</v>
      </c>
      <c r="H34" s="425" t="s">
        <v>416</v>
      </c>
      <c r="I34" s="425" t="s">
        <v>414</v>
      </c>
      <c r="J34" s="425" t="s">
        <v>403</v>
      </c>
      <c r="K34" s="425" t="s">
        <v>404</v>
      </c>
      <c r="L34" s="428">
        <v>8298070</v>
      </c>
      <c r="M34" s="428">
        <v>8298070</v>
      </c>
      <c r="N34" s="428">
        <v>8298070</v>
      </c>
      <c r="O34" s="421"/>
    </row>
    <row r="35" spans="1:15" ht="22.5">
      <c r="A35" s="426" t="s">
        <v>418</v>
      </c>
      <c r="B35" s="427"/>
      <c r="C35" s="425" t="s">
        <v>414</v>
      </c>
      <c r="D35" s="425" t="s">
        <v>419</v>
      </c>
      <c r="E35" s="425" t="s">
        <v>400</v>
      </c>
      <c r="F35" s="425" t="s">
        <v>420</v>
      </c>
      <c r="G35" s="425" t="s">
        <v>7</v>
      </c>
      <c r="H35" s="425" t="s">
        <v>419</v>
      </c>
      <c r="I35" s="425" t="s">
        <v>414</v>
      </c>
      <c r="J35" s="425" t="s">
        <v>403</v>
      </c>
      <c r="K35" s="425" t="s">
        <v>404</v>
      </c>
      <c r="L35" s="428">
        <v>7904.88</v>
      </c>
      <c r="M35" s="428">
        <v>7904.88</v>
      </c>
      <c r="N35" s="428">
        <v>7904.88</v>
      </c>
      <c r="O35" s="421"/>
    </row>
    <row r="36" spans="1:15" ht="33.75">
      <c r="A36" s="426" t="s">
        <v>421</v>
      </c>
      <c r="B36" s="427" t="s">
        <v>422</v>
      </c>
      <c r="C36" s="425" t="s">
        <v>414</v>
      </c>
      <c r="D36" s="425" t="s">
        <v>416</v>
      </c>
      <c r="E36" s="425" t="s">
        <v>400</v>
      </c>
      <c r="F36" s="425" t="s">
        <v>401</v>
      </c>
      <c r="G36" s="425" t="s">
        <v>9</v>
      </c>
      <c r="H36" s="425" t="s">
        <v>416</v>
      </c>
      <c r="I36" s="425" t="s">
        <v>414</v>
      </c>
      <c r="J36" s="425" t="s">
        <v>403</v>
      </c>
      <c r="K36" s="425" t="s">
        <v>404</v>
      </c>
      <c r="L36" s="428">
        <v>104222300</v>
      </c>
      <c r="M36" s="428">
        <v>104222300</v>
      </c>
      <c r="N36" s="428">
        <v>104222300</v>
      </c>
      <c r="O36" s="421"/>
    </row>
    <row r="37" spans="1:15" ht="33.75">
      <c r="A37" s="426" t="s">
        <v>423</v>
      </c>
      <c r="B37" s="427" t="s">
        <v>422</v>
      </c>
      <c r="C37" s="425" t="s">
        <v>414</v>
      </c>
      <c r="D37" s="425" t="s">
        <v>416</v>
      </c>
      <c r="E37" s="425" t="s">
        <v>424</v>
      </c>
      <c r="F37" s="425" t="s">
        <v>425</v>
      </c>
      <c r="G37" s="425" t="s">
        <v>9</v>
      </c>
      <c r="H37" s="425" t="s">
        <v>416</v>
      </c>
      <c r="I37" s="425" t="s">
        <v>414</v>
      </c>
      <c r="J37" s="425" t="s">
        <v>403</v>
      </c>
      <c r="K37" s="425" t="s">
        <v>404</v>
      </c>
      <c r="L37" s="428">
        <v>36527000</v>
      </c>
      <c r="M37" s="428">
        <v>36527000</v>
      </c>
      <c r="N37" s="428">
        <v>36527000</v>
      </c>
      <c r="O37" s="421"/>
    </row>
    <row r="38" spans="1:15" ht="33.75">
      <c r="A38" s="426" t="s">
        <v>423</v>
      </c>
      <c r="B38" s="427" t="s">
        <v>422</v>
      </c>
      <c r="C38" s="425" t="s">
        <v>414</v>
      </c>
      <c r="D38" s="425" t="s">
        <v>416</v>
      </c>
      <c r="E38" s="425" t="s">
        <v>426</v>
      </c>
      <c r="F38" s="425" t="s">
        <v>427</v>
      </c>
      <c r="G38" s="425" t="s">
        <v>9</v>
      </c>
      <c r="H38" s="425" t="s">
        <v>416</v>
      </c>
      <c r="I38" s="425" t="s">
        <v>414</v>
      </c>
      <c r="J38" s="425" t="s">
        <v>403</v>
      </c>
      <c r="K38" s="425" t="s">
        <v>404</v>
      </c>
      <c r="L38" s="428">
        <v>42765100</v>
      </c>
      <c r="M38" s="428">
        <v>42765100</v>
      </c>
      <c r="N38" s="428">
        <v>42765100</v>
      </c>
      <c r="O38" s="421"/>
    </row>
    <row r="39" spans="1:15" ht="33.75">
      <c r="A39" s="426" t="s">
        <v>423</v>
      </c>
      <c r="B39" s="427" t="s">
        <v>422</v>
      </c>
      <c r="C39" s="425" t="s">
        <v>414</v>
      </c>
      <c r="D39" s="425" t="s">
        <v>416</v>
      </c>
      <c r="E39" s="425" t="s">
        <v>428</v>
      </c>
      <c r="F39" s="425" t="s">
        <v>427</v>
      </c>
      <c r="G39" s="425" t="s">
        <v>9</v>
      </c>
      <c r="H39" s="425" t="s">
        <v>416</v>
      </c>
      <c r="I39" s="425" t="s">
        <v>414</v>
      </c>
      <c r="J39" s="425" t="s">
        <v>403</v>
      </c>
      <c r="K39" s="425" t="s">
        <v>404</v>
      </c>
      <c r="L39" s="428">
        <v>24930200</v>
      </c>
      <c r="M39" s="428">
        <v>24930200</v>
      </c>
      <c r="N39" s="428">
        <v>24930200</v>
      </c>
      <c r="O39" s="421"/>
    </row>
    <row r="40" spans="1:15" ht="22.5">
      <c r="A40" s="426" t="s">
        <v>429</v>
      </c>
      <c r="B40" s="427" t="s">
        <v>430</v>
      </c>
      <c r="C40" s="425" t="s">
        <v>431</v>
      </c>
      <c r="D40" s="425" t="s">
        <v>399</v>
      </c>
      <c r="E40" s="425" t="s">
        <v>400</v>
      </c>
      <c r="F40" s="425" t="s">
        <v>401</v>
      </c>
      <c r="G40" s="425" t="s">
        <v>402</v>
      </c>
      <c r="H40" s="425" t="s">
        <v>399</v>
      </c>
      <c r="I40" s="425" t="s">
        <v>431</v>
      </c>
      <c r="J40" s="425" t="s">
        <v>403</v>
      </c>
      <c r="K40" s="425" t="s">
        <v>404</v>
      </c>
      <c r="L40" s="428">
        <v>5259000</v>
      </c>
      <c r="M40" s="428">
        <v>6121100</v>
      </c>
      <c r="N40" s="428">
        <v>6236100</v>
      </c>
      <c r="O40" s="421"/>
    </row>
    <row r="41" spans="1:15" ht="22.5">
      <c r="A41" s="426" t="s">
        <v>432</v>
      </c>
      <c r="B41" s="427" t="s">
        <v>433</v>
      </c>
      <c r="C41" s="425" t="s">
        <v>431</v>
      </c>
      <c r="D41" s="425" t="s">
        <v>434</v>
      </c>
      <c r="E41" s="425" t="s">
        <v>400</v>
      </c>
      <c r="F41" s="425" t="s">
        <v>401</v>
      </c>
      <c r="G41" s="425" t="s">
        <v>10</v>
      </c>
      <c r="H41" s="425" t="s">
        <v>434</v>
      </c>
      <c r="I41" s="425" t="s">
        <v>431</v>
      </c>
      <c r="J41" s="425" t="s">
        <v>403</v>
      </c>
      <c r="K41" s="425" t="s">
        <v>404</v>
      </c>
      <c r="L41" s="428">
        <v>5259000</v>
      </c>
      <c r="M41" s="428">
        <v>6121100</v>
      </c>
      <c r="N41" s="428">
        <v>6236100</v>
      </c>
      <c r="O41" s="421"/>
    </row>
    <row r="42" spans="1:15" ht="22.5">
      <c r="A42" s="426" t="s">
        <v>435</v>
      </c>
      <c r="B42" s="427" t="s">
        <v>433</v>
      </c>
      <c r="C42" s="425" t="s">
        <v>431</v>
      </c>
      <c r="D42" s="425" t="s">
        <v>436</v>
      </c>
      <c r="E42" s="425" t="s">
        <v>437</v>
      </c>
      <c r="F42" s="425" t="s">
        <v>401</v>
      </c>
      <c r="G42" s="425" t="s">
        <v>10</v>
      </c>
      <c r="H42" s="425" t="s">
        <v>436</v>
      </c>
      <c r="I42" s="425" t="s">
        <v>431</v>
      </c>
      <c r="J42" s="425" t="s">
        <v>403</v>
      </c>
      <c r="K42" s="425" t="s">
        <v>404</v>
      </c>
      <c r="L42" s="428">
        <v>1652000</v>
      </c>
      <c r="M42" s="428">
        <v>2514100</v>
      </c>
      <c r="N42" s="428">
        <v>2629100</v>
      </c>
      <c r="O42" s="421"/>
    </row>
    <row r="43" spans="1:15" ht="22.5">
      <c r="A43" s="426" t="s">
        <v>435</v>
      </c>
      <c r="B43" s="427" t="s">
        <v>433</v>
      </c>
      <c r="C43" s="425" t="s">
        <v>431</v>
      </c>
      <c r="D43" s="425" t="s">
        <v>434</v>
      </c>
      <c r="E43" s="425" t="s">
        <v>438</v>
      </c>
      <c r="F43" s="425" t="s">
        <v>401</v>
      </c>
      <c r="G43" s="425" t="s">
        <v>10</v>
      </c>
      <c r="H43" s="425" t="s">
        <v>434</v>
      </c>
      <c r="I43" s="425" t="s">
        <v>431</v>
      </c>
      <c r="J43" s="425" t="s">
        <v>403</v>
      </c>
      <c r="K43" s="425" t="s">
        <v>404</v>
      </c>
      <c r="L43" s="428">
        <v>3155000</v>
      </c>
      <c r="M43" s="428">
        <v>3155000</v>
      </c>
      <c r="N43" s="428">
        <v>3155000</v>
      </c>
      <c r="O43" s="421"/>
    </row>
    <row r="44" spans="1:15" ht="22.5">
      <c r="A44" s="426" t="s">
        <v>435</v>
      </c>
      <c r="B44" s="427" t="s">
        <v>433</v>
      </c>
      <c r="C44" s="425" t="s">
        <v>431</v>
      </c>
      <c r="D44" s="425" t="s">
        <v>434</v>
      </c>
      <c r="E44" s="425" t="s">
        <v>439</v>
      </c>
      <c r="F44" s="425" t="s">
        <v>401</v>
      </c>
      <c r="G44" s="425" t="s">
        <v>10</v>
      </c>
      <c r="H44" s="425" t="s">
        <v>434</v>
      </c>
      <c r="I44" s="425" t="s">
        <v>431</v>
      </c>
      <c r="J44" s="425" t="s">
        <v>403</v>
      </c>
      <c r="K44" s="425" t="s">
        <v>404</v>
      </c>
      <c r="L44" s="428">
        <v>452000</v>
      </c>
      <c r="M44" s="428">
        <v>452000</v>
      </c>
      <c r="N44" s="428">
        <v>452000</v>
      </c>
      <c r="O44" s="421"/>
    </row>
    <row r="45" spans="1:15" ht="22.5">
      <c r="A45" s="422" t="s">
        <v>440</v>
      </c>
      <c r="B45" s="423" t="s">
        <v>441</v>
      </c>
      <c r="C45" s="424" t="s">
        <v>399</v>
      </c>
      <c r="D45" s="425" t="s">
        <v>399</v>
      </c>
      <c r="E45" s="425" t="s">
        <v>400</v>
      </c>
      <c r="F45" s="425" t="s">
        <v>401</v>
      </c>
      <c r="G45" s="425" t="s">
        <v>402</v>
      </c>
      <c r="H45" s="425" t="s">
        <v>399</v>
      </c>
      <c r="I45" s="425" t="s">
        <v>399</v>
      </c>
      <c r="J45" s="425" t="s">
        <v>403</v>
      </c>
      <c r="K45" s="425" t="s">
        <v>404</v>
      </c>
      <c r="L45" s="420"/>
      <c r="M45" s="420"/>
      <c r="N45" s="420"/>
      <c r="O45" s="421"/>
    </row>
    <row r="46" spans="1:15" ht="22.5">
      <c r="A46" s="422" t="s">
        <v>442</v>
      </c>
      <c r="B46" s="423" t="s">
        <v>443</v>
      </c>
      <c r="C46" s="424" t="s">
        <v>399</v>
      </c>
      <c r="D46" s="425" t="s">
        <v>399</v>
      </c>
      <c r="E46" s="425" t="s">
        <v>400</v>
      </c>
      <c r="F46" s="425" t="s">
        <v>401</v>
      </c>
      <c r="G46" s="425" t="s">
        <v>402</v>
      </c>
      <c r="H46" s="425" t="s">
        <v>399</v>
      </c>
      <c r="I46" s="425" t="s">
        <v>399</v>
      </c>
      <c r="J46" s="425" t="s">
        <v>403</v>
      </c>
      <c r="K46" s="425" t="s">
        <v>404</v>
      </c>
      <c r="L46" s="420"/>
      <c r="M46" s="420"/>
      <c r="N46" s="420"/>
      <c r="O46" s="421"/>
    </row>
    <row r="47" spans="1:15" ht="22.5">
      <c r="A47" s="422" t="s">
        <v>444</v>
      </c>
      <c r="B47" s="423" t="s">
        <v>445</v>
      </c>
      <c r="C47" s="424" t="s">
        <v>399</v>
      </c>
      <c r="D47" s="425" t="s">
        <v>399</v>
      </c>
      <c r="E47" s="425" t="s">
        <v>400</v>
      </c>
      <c r="F47" s="425" t="s">
        <v>401</v>
      </c>
      <c r="G47" s="425" t="s">
        <v>402</v>
      </c>
      <c r="H47" s="425" t="s">
        <v>399</v>
      </c>
      <c r="I47" s="425" t="s">
        <v>399</v>
      </c>
      <c r="J47" s="425" t="s">
        <v>403</v>
      </c>
      <c r="K47" s="425" t="s">
        <v>404</v>
      </c>
      <c r="L47" s="420">
        <v>120770698.23</v>
      </c>
      <c r="M47" s="420">
        <v>118695424.65</v>
      </c>
      <c r="N47" s="420">
        <v>118810424.65</v>
      </c>
      <c r="O47" s="421"/>
    </row>
    <row r="48" spans="1:15" ht="22.5">
      <c r="A48" s="426" t="s">
        <v>446</v>
      </c>
      <c r="B48" s="427" t="s">
        <v>447</v>
      </c>
      <c r="C48" s="425" t="s">
        <v>399</v>
      </c>
      <c r="D48" s="425" t="s">
        <v>399</v>
      </c>
      <c r="E48" s="425" t="s">
        <v>400</v>
      </c>
      <c r="F48" s="425" t="s">
        <v>401</v>
      </c>
      <c r="G48" s="425" t="s">
        <v>402</v>
      </c>
      <c r="H48" s="425" t="s">
        <v>399</v>
      </c>
      <c r="I48" s="425" t="s">
        <v>399</v>
      </c>
      <c r="J48" s="425" t="s">
        <v>403</v>
      </c>
      <c r="K48" s="425" t="s">
        <v>404</v>
      </c>
      <c r="L48" s="428">
        <v>69039300</v>
      </c>
      <c r="M48" s="428">
        <v>69039300</v>
      </c>
      <c r="N48" s="428">
        <v>69039300</v>
      </c>
      <c r="O48" s="421"/>
    </row>
    <row r="49" spans="1:15" ht="22.5">
      <c r="A49" s="426" t="s">
        <v>448</v>
      </c>
      <c r="B49" s="427" t="s">
        <v>449</v>
      </c>
      <c r="C49" s="425" t="s">
        <v>450</v>
      </c>
      <c r="D49" s="425" t="s">
        <v>399</v>
      </c>
      <c r="E49" s="425" t="s">
        <v>400</v>
      </c>
      <c r="F49" s="425" t="s">
        <v>401</v>
      </c>
      <c r="G49" s="425" t="s">
        <v>402</v>
      </c>
      <c r="H49" s="425" t="s">
        <v>399</v>
      </c>
      <c r="I49" s="425" t="s">
        <v>399</v>
      </c>
      <c r="J49" s="425" t="s">
        <v>403</v>
      </c>
      <c r="K49" s="425" t="s">
        <v>404</v>
      </c>
      <c r="L49" s="428">
        <v>53059210</v>
      </c>
      <c r="M49" s="428">
        <v>53059210</v>
      </c>
      <c r="N49" s="428">
        <v>53059210</v>
      </c>
      <c r="O49" s="421"/>
    </row>
    <row r="50" spans="1:15" ht="22.5">
      <c r="A50" s="426" t="s">
        <v>451</v>
      </c>
      <c r="B50" s="427" t="s">
        <v>449</v>
      </c>
      <c r="C50" s="425" t="s">
        <v>450</v>
      </c>
      <c r="D50" s="425" t="s">
        <v>452</v>
      </c>
      <c r="E50" s="425" t="s">
        <v>424</v>
      </c>
      <c r="F50" s="425" t="s">
        <v>453</v>
      </c>
      <c r="G50" s="425" t="s">
        <v>9</v>
      </c>
      <c r="H50" s="425" t="s">
        <v>452</v>
      </c>
      <c r="I50" s="425" t="s">
        <v>399</v>
      </c>
      <c r="J50" s="425" t="s">
        <v>403</v>
      </c>
      <c r="K50" s="425" t="s">
        <v>404</v>
      </c>
      <c r="L50" s="428">
        <v>1341015</v>
      </c>
      <c r="M50" s="428">
        <v>1341015</v>
      </c>
      <c r="N50" s="428">
        <v>1341015</v>
      </c>
      <c r="O50" s="421"/>
    </row>
    <row r="51" spans="1:15" ht="22.5">
      <c r="A51" s="426" t="s">
        <v>454</v>
      </c>
      <c r="B51" s="427" t="s">
        <v>449</v>
      </c>
      <c r="C51" s="425" t="s">
        <v>450</v>
      </c>
      <c r="D51" s="425" t="s">
        <v>455</v>
      </c>
      <c r="E51" s="425" t="s">
        <v>424</v>
      </c>
      <c r="F51" s="425" t="s">
        <v>456</v>
      </c>
      <c r="G51" s="425" t="s">
        <v>9</v>
      </c>
      <c r="H51" s="425" t="s">
        <v>455</v>
      </c>
      <c r="I51" s="425" t="s">
        <v>399</v>
      </c>
      <c r="J51" s="425" t="s">
        <v>403</v>
      </c>
      <c r="K51" s="425" t="s">
        <v>404</v>
      </c>
      <c r="L51" s="428">
        <v>5000</v>
      </c>
      <c r="M51" s="428">
        <v>5000</v>
      </c>
      <c r="N51" s="428">
        <v>5000</v>
      </c>
      <c r="O51" s="421"/>
    </row>
    <row r="52" spans="1:15" ht="22.5">
      <c r="A52" s="426" t="s">
        <v>451</v>
      </c>
      <c r="B52" s="427" t="s">
        <v>449</v>
      </c>
      <c r="C52" s="425" t="s">
        <v>450</v>
      </c>
      <c r="D52" s="425" t="s">
        <v>452</v>
      </c>
      <c r="E52" s="425" t="s">
        <v>426</v>
      </c>
      <c r="F52" s="425" t="s">
        <v>457</v>
      </c>
      <c r="G52" s="425" t="s">
        <v>9</v>
      </c>
      <c r="H52" s="425" t="s">
        <v>452</v>
      </c>
      <c r="I52" s="425" t="s">
        <v>399</v>
      </c>
      <c r="J52" s="425" t="s">
        <v>403</v>
      </c>
      <c r="K52" s="425" t="s">
        <v>404</v>
      </c>
      <c r="L52" s="428">
        <v>32441659</v>
      </c>
      <c r="M52" s="428">
        <v>32471659</v>
      </c>
      <c r="N52" s="428">
        <v>32471659</v>
      </c>
      <c r="O52" s="421"/>
    </row>
    <row r="53" spans="1:15" ht="22.5">
      <c r="A53" s="426" t="s">
        <v>454</v>
      </c>
      <c r="B53" s="427" t="s">
        <v>449</v>
      </c>
      <c r="C53" s="425" t="s">
        <v>450</v>
      </c>
      <c r="D53" s="425" t="s">
        <v>455</v>
      </c>
      <c r="E53" s="425" t="s">
        <v>426</v>
      </c>
      <c r="F53" s="425" t="s">
        <v>458</v>
      </c>
      <c r="G53" s="425" t="s">
        <v>9</v>
      </c>
      <c r="H53" s="425" t="s">
        <v>455</v>
      </c>
      <c r="I53" s="425" t="s">
        <v>399</v>
      </c>
      <c r="J53" s="425" t="s">
        <v>403</v>
      </c>
      <c r="K53" s="425" t="s">
        <v>404</v>
      </c>
      <c r="L53" s="428">
        <v>110000</v>
      </c>
      <c r="M53" s="428">
        <v>80000</v>
      </c>
      <c r="N53" s="428">
        <v>80000</v>
      </c>
      <c r="O53" s="421"/>
    </row>
    <row r="54" spans="1:15" ht="22.5">
      <c r="A54" s="426" t="s">
        <v>451</v>
      </c>
      <c r="B54" s="427" t="s">
        <v>449</v>
      </c>
      <c r="C54" s="425" t="s">
        <v>450</v>
      </c>
      <c r="D54" s="425" t="s">
        <v>452</v>
      </c>
      <c r="E54" s="425" t="s">
        <v>428</v>
      </c>
      <c r="F54" s="425" t="s">
        <v>457</v>
      </c>
      <c r="G54" s="425" t="s">
        <v>9</v>
      </c>
      <c r="H54" s="425" t="s">
        <v>452</v>
      </c>
      <c r="I54" s="425" t="s">
        <v>399</v>
      </c>
      <c r="J54" s="425" t="s">
        <v>403</v>
      </c>
      <c r="K54" s="425" t="s">
        <v>404</v>
      </c>
      <c r="L54" s="428">
        <v>19041536</v>
      </c>
      <c r="M54" s="428">
        <v>19101536</v>
      </c>
      <c r="N54" s="428">
        <v>19101536</v>
      </c>
      <c r="O54" s="421"/>
    </row>
    <row r="55" spans="1:15" ht="22.5">
      <c r="A55" s="426" t="s">
        <v>454</v>
      </c>
      <c r="B55" s="427" t="s">
        <v>449</v>
      </c>
      <c r="C55" s="425" t="s">
        <v>450</v>
      </c>
      <c r="D55" s="425" t="s">
        <v>455</v>
      </c>
      <c r="E55" s="425" t="s">
        <v>428</v>
      </c>
      <c r="F55" s="425" t="s">
        <v>458</v>
      </c>
      <c r="G55" s="425" t="s">
        <v>9</v>
      </c>
      <c r="H55" s="425" t="s">
        <v>455</v>
      </c>
      <c r="I55" s="425" t="s">
        <v>399</v>
      </c>
      <c r="J55" s="425" t="s">
        <v>403</v>
      </c>
      <c r="K55" s="425" t="s">
        <v>404</v>
      </c>
      <c r="L55" s="428">
        <v>120000</v>
      </c>
      <c r="M55" s="428">
        <v>60000</v>
      </c>
      <c r="N55" s="428">
        <v>60000</v>
      </c>
      <c r="O55" s="421"/>
    </row>
    <row r="56" spans="1:15" ht="22.5">
      <c r="A56" s="426" t="s">
        <v>459</v>
      </c>
      <c r="B56" s="427" t="s">
        <v>460</v>
      </c>
      <c r="C56" s="425" t="s">
        <v>461</v>
      </c>
      <c r="D56" s="425" t="s">
        <v>399</v>
      </c>
      <c r="E56" s="425" t="s">
        <v>400</v>
      </c>
      <c r="F56" s="425" t="s">
        <v>401</v>
      </c>
      <c r="G56" s="425" t="s">
        <v>402</v>
      </c>
      <c r="H56" s="425" t="s">
        <v>399</v>
      </c>
      <c r="I56" s="425" t="s">
        <v>399</v>
      </c>
      <c r="J56" s="425" t="s">
        <v>403</v>
      </c>
      <c r="K56" s="425" t="s">
        <v>404</v>
      </c>
      <c r="L56" s="428">
        <v>15980090</v>
      </c>
      <c r="M56" s="428">
        <v>15980090</v>
      </c>
      <c r="N56" s="428">
        <v>15980090</v>
      </c>
      <c r="O56" s="421"/>
    </row>
    <row r="57" spans="1:15" ht="22.5">
      <c r="A57" s="426" t="s">
        <v>462</v>
      </c>
      <c r="B57" s="427" t="s">
        <v>463</v>
      </c>
      <c r="C57" s="425" t="s">
        <v>461</v>
      </c>
      <c r="D57" s="425" t="s">
        <v>464</v>
      </c>
      <c r="E57" s="425" t="s">
        <v>424</v>
      </c>
      <c r="F57" s="425" t="s">
        <v>465</v>
      </c>
      <c r="G57" s="425" t="s">
        <v>9</v>
      </c>
      <c r="H57" s="425" t="s">
        <v>464</v>
      </c>
      <c r="I57" s="425" t="s">
        <v>399</v>
      </c>
      <c r="J57" s="425" t="s">
        <v>403</v>
      </c>
      <c r="K57" s="425" t="s">
        <v>404</v>
      </c>
      <c r="L57" s="428">
        <v>404985</v>
      </c>
      <c r="M57" s="428">
        <v>404985</v>
      </c>
      <c r="N57" s="428">
        <v>404985</v>
      </c>
      <c r="O57" s="421"/>
    </row>
    <row r="58" spans="1:15" ht="22.5">
      <c r="A58" s="426" t="s">
        <v>462</v>
      </c>
      <c r="B58" s="427" t="s">
        <v>463</v>
      </c>
      <c r="C58" s="425" t="s">
        <v>461</v>
      </c>
      <c r="D58" s="425" t="s">
        <v>464</v>
      </c>
      <c r="E58" s="425" t="s">
        <v>426</v>
      </c>
      <c r="F58" s="425" t="s">
        <v>466</v>
      </c>
      <c r="G58" s="425" t="s">
        <v>9</v>
      </c>
      <c r="H58" s="425" t="s">
        <v>464</v>
      </c>
      <c r="I58" s="425" t="s">
        <v>399</v>
      </c>
      <c r="J58" s="425" t="s">
        <v>403</v>
      </c>
      <c r="K58" s="425" t="s">
        <v>404</v>
      </c>
      <c r="L58" s="428">
        <v>9806441</v>
      </c>
      <c r="M58" s="428">
        <v>9806441</v>
      </c>
      <c r="N58" s="428">
        <v>9806441</v>
      </c>
      <c r="O58" s="421"/>
    </row>
    <row r="59" spans="1:15" ht="22.5">
      <c r="A59" s="426" t="s">
        <v>462</v>
      </c>
      <c r="B59" s="427" t="s">
        <v>463</v>
      </c>
      <c r="C59" s="425" t="s">
        <v>461</v>
      </c>
      <c r="D59" s="425" t="s">
        <v>464</v>
      </c>
      <c r="E59" s="425" t="s">
        <v>428</v>
      </c>
      <c r="F59" s="425" t="s">
        <v>466</v>
      </c>
      <c r="G59" s="425" t="s">
        <v>9</v>
      </c>
      <c r="H59" s="425" t="s">
        <v>464</v>
      </c>
      <c r="I59" s="425" t="s">
        <v>399</v>
      </c>
      <c r="J59" s="425" t="s">
        <v>403</v>
      </c>
      <c r="K59" s="425" t="s">
        <v>404</v>
      </c>
      <c r="L59" s="428">
        <v>5768664</v>
      </c>
      <c r="M59" s="428">
        <v>5768664</v>
      </c>
      <c r="N59" s="428">
        <v>5768664</v>
      </c>
      <c r="O59" s="421"/>
    </row>
    <row r="60" spans="1:15" ht="22.5">
      <c r="A60" s="426" t="s">
        <v>467</v>
      </c>
      <c r="B60" s="427" t="s">
        <v>468</v>
      </c>
      <c r="C60" s="425" t="s">
        <v>469</v>
      </c>
      <c r="D60" s="425" t="s">
        <v>399</v>
      </c>
      <c r="E60" s="425" t="s">
        <v>400</v>
      </c>
      <c r="F60" s="425" t="s">
        <v>401</v>
      </c>
      <c r="G60" s="425" t="s">
        <v>402</v>
      </c>
      <c r="H60" s="425" t="s">
        <v>399</v>
      </c>
      <c r="I60" s="425" t="s">
        <v>399</v>
      </c>
      <c r="J60" s="425" t="s">
        <v>403</v>
      </c>
      <c r="K60" s="425" t="s">
        <v>404</v>
      </c>
      <c r="L60" s="428">
        <v>4920000</v>
      </c>
      <c r="M60" s="428">
        <v>4905000</v>
      </c>
      <c r="N60" s="428">
        <v>4905000</v>
      </c>
      <c r="O60" s="421"/>
    </row>
    <row r="61" spans="1:15" ht="22.5">
      <c r="A61" s="426" t="s">
        <v>470</v>
      </c>
      <c r="B61" s="427" t="s">
        <v>471</v>
      </c>
      <c r="C61" s="425" t="s">
        <v>472</v>
      </c>
      <c r="D61" s="425" t="s">
        <v>399</v>
      </c>
      <c r="E61" s="425" t="s">
        <v>400</v>
      </c>
      <c r="F61" s="425" t="s">
        <v>401</v>
      </c>
      <c r="G61" s="425" t="s">
        <v>402</v>
      </c>
      <c r="H61" s="425" t="s">
        <v>399</v>
      </c>
      <c r="I61" s="425" t="s">
        <v>399</v>
      </c>
      <c r="J61" s="425" t="s">
        <v>403</v>
      </c>
      <c r="K61" s="425" t="s">
        <v>404</v>
      </c>
      <c r="L61" s="428">
        <v>4905000</v>
      </c>
      <c r="M61" s="428">
        <v>4905000</v>
      </c>
      <c r="N61" s="428">
        <v>4905000</v>
      </c>
      <c r="O61" s="421"/>
    </row>
    <row r="62" spans="1:15" ht="22.5">
      <c r="A62" s="426" t="s">
        <v>473</v>
      </c>
      <c r="B62" s="427" t="s">
        <v>471</v>
      </c>
      <c r="C62" s="425" t="s">
        <v>472</v>
      </c>
      <c r="D62" s="425" t="s">
        <v>474</v>
      </c>
      <c r="E62" s="425" t="s">
        <v>424</v>
      </c>
      <c r="F62" s="425" t="s">
        <v>475</v>
      </c>
      <c r="G62" s="425" t="s">
        <v>9</v>
      </c>
      <c r="H62" s="425" t="s">
        <v>474</v>
      </c>
      <c r="I62" s="425" t="s">
        <v>399</v>
      </c>
      <c r="J62" s="425" t="s">
        <v>403</v>
      </c>
      <c r="K62" s="425" t="s">
        <v>404</v>
      </c>
      <c r="L62" s="428">
        <v>4905000</v>
      </c>
      <c r="M62" s="428">
        <v>4905000</v>
      </c>
      <c r="N62" s="428">
        <v>4905000</v>
      </c>
      <c r="O62" s="421"/>
    </row>
    <row r="63" spans="1:15" ht="22.5">
      <c r="A63" s="426" t="s">
        <v>476</v>
      </c>
      <c r="B63" s="427" t="s">
        <v>477</v>
      </c>
      <c r="C63" s="425" t="s">
        <v>478</v>
      </c>
      <c r="D63" s="425" t="s">
        <v>399</v>
      </c>
      <c r="E63" s="425" t="s">
        <v>400</v>
      </c>
      <c r="F63" s="425" t="s">
        <v>401</v>
      </c>
      <c r="G63" s="425" t="s">
        <v>402</v>
      </c>
      <c r="H63" s="425" t="s">
        <v>399</v>
      </c>
      <c r="I63" s="425" t="s">
        <v>399</v>
      </c>
      <c r="J63" s="425" t="s">
        <v>403</v>
      </c>
      <c r="K63" s="425" t="s">
        <v>404</v>
      </c>
      <c r="L63" s="428">
        <v>15000</v>
      </c>
      <c r="M63" s="428"/>
      <c r="N63" s="428"/>
      <c r="O63" s="421"/>
    </row>
    <row r="64" spans="1:15" ht="22.5">
      <c r="A64" s="426" t="s">
        <v>479</v>
      </c>
      <c r="B64" s="427" t="s">
        <v>477</v>
      </c>
      <c r="C64" s="425" t="s">
        <v>478</v>
      </c>
      <c r="D64" s="425" t="s">
        <v>480</v>
      </c>
      <c r="E64" s="425" t="s">
        <v>400</v>
      </c>
      <c r="F64" s="425" t="s">
        <v>481</v>
      </c>
      <c r="G64" s="425" t="s">
        <v>7</v>
      </c>
      <c r="H64" s="425" t="s">
        <v>480</v>
      </c>
      <c r="I64" s="425" t="s">
        <v>399</v>
      </c>
      <c r="J64" s="425" t="s">
        <v>403</v>
      </c>
      <c r="K64" s="425" t="s">
        <v>404</v>
      </c>
      <c r="L64" s="428">
        <v>15000</v>
      </c>
      <c r="M64" s="428"/>
      <c r="N64" s="428"/>
      <c r="O64" s="421"/>
    </row>
    <row r="65" spans="1:15" ht="22.5">
      <c r="A65" s="426" t="s">
        <v>482</v>
      </c>
      <c r="B65" s="427" t="s">
        <v>483</v>
      </c>
      <c r="C65" s="425" t="s">
        <v>399</v>
      </c>
      <c r="D65" s="425" t="s">
        <v>399</v>
      </c>
      <c r="E65" s="425" t="s">
        <v>400</v>
      </c>
      <c r="F65" s="425" t="s">
        <v>401</v>
      </c>
      <c r="G65" s="425" t="s">
        <v>402</v>
      </c>
      <c r="H65" s="425" t="s">
        <v>399</v>
      </c>
      <c r="I65" s="425" t="s">
        <v>399</v>
      </c>
      <c r="J65" s="425" t="s">
        <v>403</v>
      </c>
      <c r="K65" s="425" t="s">
        <v>404</v>
      </c>
      <c r="L65" s="428">
        <v>46811398.23</v>
      </c>
      <c r="M65" s="428">
        <v>44751124.65</v>
      </c>
      <c r="N65" s="428">
        <v>44866124.65</v>
      </c>
      <c r="O65" s="421"/>
    </row>
    <row r="66" spans="1:15" ht="22.5">
      <c r="A66" s="426" t="s">
        <v>484</v>
      </c>
      <c r="B66" s="427" t="s">
        <v>485</v>
      </c>
      <c r="C66" s="425" t="s">
        <v>486</v>
      </c>
      <c r="D66" s="425" t="s">
        <v>399</v>
      </c>
      <c r="E66" s="425" t="s">
        <v>400</v>
      </c>
      <c r="F66" s="425" t="s">
        <v>401</v>
      </c>
      <c r="G66" s="425" t="s">
        <v>402</v>
      </c>
      <c r="H66" s="425" t="s">
        <v>399</v>
      </c>
      <c r="I66" s="425" t="s">
        <v>399</v>
      </c>
      <c r="J66" s="425" t="s">
        <v>403</v>
      </c>
      <c r="K66" s="425" t="s">
        <v>404</v>
      </c>
      <c r="L66" s="428">
        <v>40677368.52</v>
      </c>
      <c r="M66" s="428">
        <v>39158006.27</v>
      </c>
      <c r="N66" s="428">
        <v>39273006.27</v>
      </c>
      <c r="O66" s="421"/>
    </row>
    <row r="67" spans="1:15" ht="22.5">
      <c r="A67" s="426" t="s">
        <v>487</v>
      </c>
      <c r="B67" s="427" t="s">
        <v>485</v>
      </c>
      <c r="C67" s="425" t="s">
        <v>486</v>
      </c>
      <c r="D67" s="425" t="s">
        <v>488</v>
      </c>
      <c r="E67" s="425" t="s">
        <v>400</v>
      </c>
      <c r="F67" s="425" t="s">
        <v>489</v>
      </c>
      <c r="G67" s="425" t="s">
        <v>7</v>
      </c>
      <c r="H67" s="425" t="s">
        <v>488</v>
      </c>
      <c r="I67" s="425" t="s">
        <v>399</v>
      </c>
      <c r="J67" s="425" t="s">
        <v>403</v>
      </c>
      <c r="K67" s="425" t="s">
        <v>404</v>
      </c>
      <c r="L67" s="428">
        <v>46049.77</v>
      </c>
      <c r="M67" s="428">
        <v>46049.77</v>
      </c>
      <c r="N67" s="428">
        <v>46049.77</v>
      </c>
      <c r="O67" s="421"/>
    </row>
    <row r="68" spans="1:15" ht="22.5">
      <c r="A68" s="426" t="s">
        <v>490</v>
      </c>
      <c r="B68" s="427" t="s">
        <v>485</v>
      </c>
      <c r="C68" s="425" t="s">
        <v>486</v>
      </c>
      <c r="D68" s="425" t="s">
        <v>491</v>
      </c>
      <c r="E68" s="425" t="s">
        <v>400</v>
      </c>
      <c r="F68" s="425" t="s">
        <v>492</v>
      </c>
      <c r="G68" s="425" t="s">
        <v>7</v>
      </c>
      <c r="H68" s="425" t="s">
        <v>491</v>
      </c>
      <c r="I68" s="425" t="s">
        <v>399</v>
      </c>
      <c r="J68" s="425" t="s">
        <v>403</v>
      </c>
      <c r="K68" s="425" t="s">
        <v>404</v>
      </c>
      <c r="L68" s="428">
        <v>8298070</v>
      </c>
      <c r="M68" s="428">
        <v>8298070</v>
      </c>
      <c r="N68" s="428">
        <v>8298070</v>
      </c>
      <c r="O68" s="421"/>
    </row>
    <row r="69" spans="1:15" ht="22.5">
      <c r="A69" s="426" t="s">
        <v>493</v>
      </c>
      <c r="B69" s="427" t="s">
        <v>485</v>
      </c>
      <c r="C69" s="425" t="s">
        <v>486</v>
      </c>
      <c r="D69" s="425" t="s">
        <v>494</v>
      </c>
      <c r="E69" s="425" t="s">
        <v>400</v>
      </c>
      <c r="F69" s="425" t="s">
        <v>495</v>
      </c>
      <c r="G69" s="425" t="s">
        <v>7</v>
      </c>
      <c r="H69" s="425" t="s">
        <v>494</v>
      </c>
      <c r="I69" s="425" t="s">
        <v>399</v>
      </c>
      <c r="J69" s="425" t="s">
        <v>403</v>
      </c>
      <c r="K69" s="425" t="s">
        <v>404</v>
      </c>
      <c r="L69" s="428">
        <v>115638</v>
      </c>
      <c r="M69" s="428"/>
      <c r="N69" s="428"/>
      <c r="O69" s="421"/>
    </row>
    <row r="70" spans="1:15" ht="22.5">
      <c r="A70" s="426" t="s">
        <v>496</v>
      </c>
      <c r="B70" s="427" t="s">
        <v>485</v>
      </c>
      <c r="C70" s="425" t="s">
        <v>486</v>
      </c>
      <c r="D70" s="425" t="s">
        <v>497</v>
      </c>
      <c r="E70" s="425" t="s">
        <v>400</v>
      </c>
      <c r="F70" s="425" t="s">
        <v>498</v>
      </c>
      <c r="G70" s="425" t="s">
        <v>7</v>
      </c>
      <c r="H70" s="425" t="s">
        <v>497</v>
      </c>
      <c r="I70" s="425" t="s">
        <v>399</v>
      </c>
      <c r="J70" s="425" t="s">
        <v>403</v>
      </c>
      <c r="K70" s="425" t="s">
        <v>404</v>
      </c>
      <c r="L70" s="428">
        <v>302140</v>
      </c>
      <c r="M70" s="428"/>
      <c r="N70" s="428"/>
      <c r="O70" s="421"/>
    </row>
    <row r="71" spans="1:15" ht="22.5">
      <c r="A71" s="426" t="s">
        <v>499</v>
      </c>
      <c r="B71" s="427" t="s">
        <v>485</v>
      </c>
      <c r="C71" s="425" t="s">
        <v>486</v>
      </c>
      <c r="D71" s="425" t="s">
        <v>500</v>
      </c>
      <c r="E71" s="425" t="s">
        <v>400</v>
      </c>
      <c r="F71" s="425" t="s">
        <v>501</v>
      </c>
      <c r="G71" s="425" t="s">
        <v>7</v>
      </c>
      <c r="H71" s="425" t="s">
        <v>500</v>
      </c>
      <c r="I71" s="425" t="s">
        <v>399</v>
      </c>
      <c r="J71" s="425" t="s">
        <v>403</v>
      </c>
      <c r="K71" s="425" t="s">
        <v>404</v>
      </c>
      <c r="L71" s="428">
        <v>535832.89</v>
      </c>
      <c r="M71" s="428"/>
      <c r="N71" s="428"/>
      <c r="O71" s="421"/>
    </row>
    <row r="72" spans="1:15" ht="22.5">
      <c r="A72" s="426" t="s">
        <v>502</v>
      </c>
      <c r="B72" s="427" t="s">
        <v>485</v>
      </c>
      <c r="C72" s="425" t="s">
        <v>486</v>
      </c>
      <c r="D72" s="425" t="s">
        <v>503</v>
      </c>
      <c r="E72" s="425" t="s">
        <v>424</v>
      </c>
      <c r="F72" s="425" t="s">
        <v>504</v>
      </c>
      <c r="G72" s="425" t="s">
        <v>9</v>
      </c>
      <c r="H72" s="425" t="s">
        <v>503</v>
      </c>
      <c r="I72" s="425" t="s">
        <v>399</v>
      </c>
      <c r="J72" s="425" t="s">
        <v>403</v>
      </c>
      <c r="K72" s="425" t="s">
        <v>404</v>
      </c>
      <c r="L72" s="428">
        <v>346920.25</v>
      </c>
      <c r="M72" s="428">
        <v>367820</v>
      </c>
      <c r="N72" s="428">
        <v>367820</v>
      </c>
      <c r="O72" s="421"/>
    </row>
    <row r="73" spans="1:15" ht="22.5">
      <c r="A73" s="426" t="s">
        <v>505</v>
      </c>
      <c r="B73" s="427" t="s">
        <v>485</v>
      </c>
      <c r="C73" s="425" t="s">
        <v>486</v>
      </c>
      <c r="D73" s="425" t="s">
        <v>506</v>
      </c>
      <c r="E73" s="425" t="s">
        <v>424</v>
      </c>
      <c r="F73" s="425" t="s">
        <v>507</v>
      </c>
      <c r="G73" s="425" t="s">
        <v>9</v>
      </c>
      <c r="H73" s="425" t="s">
        <v>506</v>
      </c>
      <c r="I73" s="425" t="s">
        <v>399</v>
      </c>
      <c r="J73" s="425" t="s">
        <v>403</v>
      </c>
      <c r="K73" s="425" t="s">
        <v>404</v>
      </c>
      <c r="L73" s="428">
        <v>1493425.85</v>
      </c>
      <c r="M73" s="428">
        <v>1461786.5</v>
      </c>
      <c r="N73" s="428">
        <v>1461786.5</v>
      </c>
      <c r="O73" s="421"/>
    </row>
    <row r="74" spans="1:15" ht="22.5">
      <c r="A74" s="426" t="s">
        <v>487</v>
      </c>
      <c r="B74" s="427" t="s">
        <v>485</v>
      </c>
      <c r="C74" s="425" t="s">
        <v>486</v>
      </c>
      <c r="D74" s="425" t="s">
        <v>488</v>
      </c>
      <c r="E74" s="425" t="s">
        <v>424</v>
      </c>
      <c r="F74" s="425" t="s">
        <v>508</v>
      </c>
      <c r="G74" s="425" t="s">
        <v>9</v>
      </c>
      <c r="H74" s="425" t="s">
        <v>488</v>
      </c>
      <c r="I74" s="425" t="s">
        <v>399</v>
      </c>
      <c r="J74" s="425" t="s">
        <v>403</v>
      </c>
      <c r="K74" s="425" t="s">
        <v>404</v>
      </c>
      <c r="L74" s="428">
        <v>7158199.94</v>
      </c>
      <c r="M74" s="428">
        <v>5545980</v>
      </c>
      <c r="N74" s="428">
        <v>5545980</v>
      </c>
      <c r="O74" s="421"/>
    </row>
    <row r="75" spans="1:15" ht="22.5">
      <c r="A75" s="426" t="s">
        <v>490</v>
      </c>
      <c r="B75" s="427" t="s">
        <v>485</v>
      </c>
      <c r="C75" s="425" t="s">
        <v>486</v>
      </c>
      <c r="D75" s="425" t="s">
        <v>491</v>
      </c>
      <c r="E75" s="425" t="s">
        <v>424</v>
      </c>
      <c r="F75" s="425" t="s">
        <v>509</v>
      </c>
      <c r="G75" s="425" t="s">
        <v>9</v>
      </c>
      <c r="H75" s="425" t="s">
        <v>491</v>
      </c>
      <c r="I75" s="425" t="s">
        <v>399</v>
      </c>
      <c r="J75" s="425" t="s">
        <v>403</v>
      </c>
      <c r="K75" s="425" t="s">
        <v>404</v>
      </c>
      <c r="L75" s="428">
        <v>16565330.02</v>
      </c>
      <c r="M75" s="428">
        <v>16910200</v>
      </c>
      <c r="N75" s="428">
        <v>16910200</v>
      </c>
      <c r="O75" s="421"/>
    </row>
    <row r="76" spans="1:15" ht="22.5">
      <c r="A76" s="426" t="s">
        <v>493</v>
      </c>
      <c r="B76" s="427" t="s">
        <v>485</v>
      </c>
      <c r="C76" s="425" t="s">
        <v>486</v>
      </c>
      <c r="D76" s="425" t="s">
        <v>494</v>
      </c>
      <c r="E76" s="425" t="s">
        <v>424</v>
      </c>
      <c r="F76" s="425" t="s">
        <v>510</v>
      </c>
      <c r="G76" s="425" t="s">
        <v>9</v>
      </c>
      <c r="H76" s="425" t="s">
        <v>494</v>
      </c>
      <c r="I76" s="425" t="s">
        <v>399</v>
      </c>
      <c r="J76" s="425" t="s">
        <v>403</v>
      </c>
      <c r="K76" s="425" t="s">
        <v>404</v>
      </c>
      <c r="L76" s="428">
        <v>88116.8</v>
      </c>
      <c r="M76" s="428"/>
      <c r="N76" s="428"/>
      <c r="O76" s="421"/>
    </row>
    <row r="77" spans="1:15" ht="22.5">
      <c r="A77" s="426" t="s">
        <v>499</v>
      </c>
      <c r="B77" s="427" t="s">
        <v>485</v>
      </c>
      <c r="C77" s="425" t="s">
        <v>486</v>
      </c>
      <c r="D77" s="425" t="s">
        <v>500</v>
      </c>
      <c r="E77" s="425" t="s">
        <v>424</v>
      </c>
      <c r="F77" s="425" t="s">
        <v>511</v>
      </c>
      <c r="G77" s="425" t="s">
        <v>9</v>
      </c>
      <c r="H77" s="425" t="s">
        <v>500</v>
      </c>
      <c r="I77" s="425" t="s">
        <v>399</v>
      </c>
      <c r="J77" s="425" t="s">
        <v>403</v>
      </c>
      <c r="K77" s="425" t="s">
        <v>404</v>
      </c>
      <c r="L77" s="428">
        <v>61645</v>
      </c>
      <c r="M77" s="428"/>
      <c r="N77" s="428"/>
      <c r="O77" s="421"/>
    </row>
    <row r="78" spans="1:15" ht="22.5">
      <c r="A78" s="426" t="s">
        <v>499</v>
      </c>
      <c r="B78" s="427" t="s">
        <v>485</v>
      </c>
      <c r="C78" s="425" t="s">
        <v>486</v>
      </c>
      <c r="D78" s="425" t="s">
        <v>500</v>
      </c>
      <c r="E78" s="425" t="s">
        <v>426</v>
      </c>
      <c r="F78" s="425" t="s">
        <v>512</v>
      </c>
      <c r="G78" s="425" t="s">
        <v>9</v>
      </c>
      <c r="H78" s="425" t="s">
        <v>500</v>
      </c>
      <c r="I78" s="425" t="s">
        <v>399</v>
      </c>
      <c r="J78" s="425" t="s">
        <v>403</v>
      </c>
      <c r="K78" s="425" t="s">
        <v>404</v>
      </c>
      <c r="L78" s="428">
        <v>407000</v>
      </c>
      <c r="M78" s="428">
        <v>407000</v>
      </c>
      <c r="N78" s="428">
        <v>407000</v>
      </c>
      <c r="O78" s="421"/>
    </row>
    <row r="79" spans="1:15" ht="22.5">
      <c r="A79" s="426" t="s">
        <v>493</v>
      </c>
      <c r="B79" s="427" t="s">
        <v>485</v>
      </c>
      <c r="C79" s="425" t="s">
        <v>486</v>
      </c>
      <c r="D79" s="425" t="s">
        <v>494</v>
      </c>
      <c r="E79" s="425" t="s">
        <v>437</v>
      </c>
      <c r="F79" s="425" t="s">
        <v>401</v>
      </c>
      <c r="G79" s="425" t="s">
        <v>10</v>
      </c>
      <c r="H79" s="425" t="s">
        <v>494</v>
      </c>
      <c r="I79" s="425" t="s">
        <v>399</v>
      </c>
      <c r="J79" s="425" t="s">
        <v>403</v>
      </c>
      <c r="K79" s="425" t="s">
        <v>404</v>
      </c>
      <c r="L79" s="428">
        <v>1543712</v>
      </c>
      <c r="M79" s="428">
        <v>2514100</v>
      </c>
      <c r="N79" s="428">
        <v>2629100</v>
      </c>
      <c r="O79" s="421"/>
    </row>
    <row r="80" spans="1:15" ht="22.5">
      <c r="A80" s="426" t="s">
        <v>499</v>
      </c>
      <c r="B80" s="427" t="s">
        <v>485</v>
      </c>
      <c r="C80" s="425" t="s">
        <v>486</v>
      </c>
      <c r="D80" s="425" t="s">
        <v>500</v>
      </c>
      <c r="E80" s="425" t="s">
        <v>437</v>
      </c>
      <c r="F80" s="425" t="s">
        <v>401</v>
      </c>
      <c r="G80" s="425" t="s">
        <v>10</v>
      </c>
      <c r="H80" s="425" t="s">
        <v>500</v>
      </c>
      <c r="I80" s="425" t="s">
        <v>399</v>
      </c>
      <c r="J80" s="425" t="s">
        <v>403</v>
      </c>
      <c r="K80" s="425" t="s">
        <v>404</v>
      </c>
      <c r="L80" s="428">
        <v>108288</v>
      </c>
      <c r="M80" s="428"/>
      <c r="N80" s="428"/>
      <c r="O80" s="421"/>
    </row>
    <row r="81" spans="1:15" ht="22.5">
      <c r="A81" s="426" t="s">
        <v>490</v>
      </c>
      <c r="B81" s="427" t="s">
        <v>485</v>
      </c>
      <c r="C81" s="425" t="s">
        <v>486</v>
      </c>
      <c r="D81" s="425" t="s">
        <v>491</v>
      </c>
      <c r="E81" s="425" t="s">
        <v>438</v>
      </c>
      <c r="F81" s="425" t="s">
        <v>401</v>
      </c>
      <c r="G81" s="425" t="s">
        <v>10</v>
      </c>
      <c r="H81" s="425" t="s">
        <v>491</v>
      </c>
      <c r="I81" s="425" t="s">
        <v>399</v>
      </c>
      <c r="J81" s="425" t="s">
        <v>403</v>
      </c>
      <c r="K81" s="425" t="s">
        <v>404</v>
      </c>
      <c r="L81" s="428">
        <v>3155000</v>
      </c>
      <c r="M81" s="428">
        <v>3155000</v>
      </c>
      <c r="N81" s="428">
        <v>3155000</v>
      </c>
      <c r="O81" s="421"/>
    </row>
    <row r="82" spans="1:15" ht="22.5">
      <c r="A82" s="426" t="s">
        <v>490</v>
      </c>
      <c r="B82" s="427" t="s">
        <v>485</v>
      </c>
      <c r="C82" s="425" t="s">
        <v>486</v>
      </c>
      <c r="D82" s="425" t="s">
        <v>491</v>
      </c>
      <c r="E82" s="425" t="s">
        <v>439</v>
      </c>
      <c r="F82" s="425" t="s">
        <v>401</v>
      </c>
      <c r="G82" s="425" t="s">
        <v>10</v>
      </c>
      <c r="H82" s="425" t="s">
        <v>491</v>
      </c>
      <c r="I82" s="425" t="s">
        <v>399</v>
      </c>
      <c r="J82" s="425" t="s">
        <v>403</v>
      </c>
      <c r="K82" s="425" t="s">
        <v>404</v>
      </c>
      <c r="L82" s="428">
        <v>452000</v>
      </c>
      <c r="M82" s="428">
        <v>452000</v>
      </c>
      <c r="N82" s="428">
        <v>452000</v>
      </c>
      <c r="O82" s="421"/>
    </row>
    <row r="83" spans="1:15" ht="22.5">
      <c r="A83" s="426" t="s">
        <v>513</v>
      </c>
      <c r="B83" s="427" t="s">
        <v>514</v>
      </c>
      <c r="C83" s="425" t="s">
        <v>515</v>
      </c>
      <c r="D83" s="425" t="s">
        <v>399</v>
      </c>
      <c r="E83" s="425" t="s">
        <v>400</v>
      </c>
      <c r="F83" s="425" t="s">
        <v>401</v>
      </c>
      <c r="G83" s="425" t="s">
        <v>402</v>
      </c>
      <c r="H83" s="425" t="s">
        <v>399</v>
      </c>
      <c r="I83" s="425" t="s">
        <v>399</v>
      </c>
      <c r="J83" s="425" t="s">
        <v>403</v>
      </c>
      <c r="K83" s="425" t="s">
        <v>404</v>
      </c>
      <c r="L83" s="428">
        <v>6134029.71</v>
      </c>
      <c r="M83" s="428">
        <v>5593118.38</v>
      </c>
      <c r="N83" s="428">
        <v>5593118.38</v>
      </c>
      <c r="O83" s="421"/>
    </row>
    <row r="84" spans="1:15" ht="22.5">
      <c r="A84" s="426" t="s">
        <v>505</v>
      </c>
      <c r="B84" s="427" t="s">
        <v>514</v>
      </c>
      <c r="C84" s="425" t="s">
        <v>515</v>
      </c>
      <c r="D84" s="425" t="s">
        <v>506</v>
      </c>
      <c r="E84" s="425" t="s">
        <v>400</v>
      </c>
      <c r="F84" s="425" t="s">
        <v>516</v>
      </c>
      <c r="G84" s="425" t="s">
        <v>7</v>
      </c>
      <c r="H84" s="425" t="s">
        <v>506</v>
      </c>
      <c r="I84" s="425" t="s">
        <v>399</v>
      </c>
      <c r="J84" s="425" t="s">
        <v>403</v>
      </c>
      <c r="K84" s="425" t="s">
        <v>404</v>
      </c>
      <c r="L84" s="428">
        <v>44381.14</v>
      </c>
      <c r="M84" s="428">
        <v>7904.88</v>
      </c>
      <c r="N84" s="428">
        <v>7904.88</v>
      </c>
      <c r="O84" s="421"/>
    </row>
    <row r="85" spans="1:15" ht="22.5">
      <c r="A85" s="426" t="s">
        <v>505</v>
      </c>
      <c r="B85" s="427" t="s">
        <v>514</v>
      </c>
      <c r="C85" s="425" t="s">
        <v>515</v>
      </c>
      <c r="D85" s="425" t="s">
        <v>506</v>
      </c>
      <c r="E85" s="425" t="s">
        <v>424</v>
      </c>
      <c r="F85" s="425" t="s">
        <v>507</v>
      </c>
      <c r="G85" s="425" t="s">
        <v>9</v>
      </c>
      <c r="H85" s="425" t="s">
        <v>506</v>
      </c>
      <c r="I85" s="425" t="s">
        <v>399</v>
      </c>
      <c r="J85" s="425" t="s">
        <v>403</v>
      </c>
      <c r="K85" s="425" t="s">
        <v>404</v>
      </c>
      <c r="L85" s="428">
        <v>6089648.57</v>
      </c>
      <c r="M85" s="428">
        <v>5585213.5</v>
      </c>
      <c r="N85" s="428">
        <v>5585213.5</v>
      </c>
      <c r="O85" s="421"/>
    </row>
    <row r="86" spans="1:15" ht="22.5">
      <c r="A86" s="422" t="s">
        <v>517</v>
      </c>
      <c r="B86" s="423" t="s">
        <v>518</v>
      </c>
      <c r="C86" s="424" t="s">
        <v>519</v>
      </c>
      <c r="D86" s="425" t="s">
        <v>399</v>
      </c>
      <c r="E86" s="425" t="s">
        <v>400</v>
      </c>
      <c r="F86" s="425" t="s">
        <v>401</v>
      </c>
      <c r="G86" s="425" t="s">
        <v>402</v>
      </c>
      <c r="H86" s="425" t="s">
        <v>399</v>
      </c>
      <c r="I86" s="425" t="s">
        <v>519</v>
      </c>
      <c r="J86" s="425" t="s">
        <v>403</v>
      </c>
      <c r="K86" s="425" t="s">
        <v>404</v>
      </c>
      <c r="L86" s="420"/>
      <c r="M86" s="420"/>
      <c r="N86" s="420"/>
      <c r="O86" s="421"/>
    </row>
    <row r="87" spans="1:15" ht="22.5">
      <c r="A87" s="422" t="s">
        <v>520</v>
      </c>
      <c r="B87" s="423" t="s">
        <v>521</v>
      </c>
      <c r="C87" s="424" t="s">
        <v>399</v>
      </c>
      <c r="D87" s="425" t="s">
        <v>399</v>
      </c>
      <c r="E87" s="425" t="s">
        <v>400</v>
      </c>
      <c r="F87" s="425" t="s">
        <v>401</v>
      </c>
      <c r="G87" s="425" t="s">
        <v>402</v>
      </c>
      <c r="H87" s="425" t="s">
        <v>399</v>
      </c>
      <c r="I87" s="425" t="s">
        <v>399</v>
      </c>
      <c r="J87" s="425" t="s">
        <v>403</v>
      </c>
      <c r="K87" s="425" t="s">
        <v>404</v>
      </c>
      <c r="L87" s="420"/>
      <c r="M87" s="420"/>
      <c r="N87" s="420"/>
      <c r="O87" s="421"/>
    </row>
  </sheetData>
  <sheetProtection/>
  <mergeCells count="27">
    <mergeCell ref="I24:I26"/>
    <mergeCell ref="J24:J26"/>
    <mergeCell ref="K24:K26"/>
    <mergeCell ref="L24:O24"/>
    <mergeCell ref="O25:O26"/>
    <mergeCell ref="N1:O1"/>
    <mergeCell ref="M2:O2"/>
    <mergeCell ref="M4:O4"/>
    <mergeCell ref="M6:O6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N3:O3"/>
    <mergeCell ref="N5:O5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T67"/>
  <sheetViews>
    <sheetView zoomScaleSheetLayoutView="100" zoomScalePageLayoutView="0" workbookViewId="0" topLeftCell="A56">
      <selection activeCell="BP70" sqref="BP70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76</v>
      </c>
    </row>
    <row r="3" ht="12.75" customHeight="1"/>
    <row r="4" spans="1:124" s="22" customFormat="1" ht="12" customHeight="1">
      <c r="A4" s="45" t="s">
        <v>3</v>
      </c>
      <c r="B4" s="46"/>
      <c r="C4" s="46"/>
      <c r="D4" s="46"/>
      <c r="E4" s="46"/>
      <c r="F4" s="4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45" t="s">
        <v>77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/>
      <c r="AO4" s="45" t="s">
        <v>78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7"/>
      <c r="BC4" s="45" t="s">
        <v>79</v>
      </c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7"/>
      <c r="BQ4" s="54" t="s">
        <v>0</v>
      </c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3"/>
    </row>
    <row r="5" spans="1:124" s="22" customFormat="1" ht="67.5" customHeight="1">
      <c r="A5" s="125"/>
      <c r="B5" s="126"/>
      <c r="C5" s="126"/>
      <c r="D5" s="126"/>
      <c r="E5" s="126"/>
      <c r="F5" s="127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7"/>
      <c r="AA5" s="125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7"/>
      <c r="AO5" s="125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125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7"/>
      <c r="BQ5" s="45" t="s">
        <v>132</v>
      </c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9"/>
      <c r="CE5" s="45" t="s">
        <v>135</v>
      </c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9"/>
      <c r="CU5" s="46" t="s">
        <v>18</v>
      </c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7"/>
    </row>
    <row r="6" spans="1:124" s="22" customFormat="1" ht="37.5" customHeight="1">
      <c r="A6" s="48"/>
      <c r="B6" s="49"/>
      <c r="C6" s="49"/>
      <c r="D6" s="49"/>
      <c r="E6" s="49"/>
      <c r="F6" s="50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50"/>
      <c r="AO6" s="48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50"/>
      <c r="BC6" s="48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50"/>
      <c r="BQ6" s="100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2"/>
      <c r="CE6" s="100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2"/>
      <c r="CU6" s="54" t="s">
        <v>2</v>
      </c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6"/>
      <c r="DH6" s="54" t="s">
        <v>33</v>
      </c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6"/>
    </row>
    <row r="7" spans="1:124" s="23" customFormat="1" ht="12.75">
      <c r="A7" s="318">
        <v>1</v>
      </c>
      <c r="B7" s="319"/>
      <c r="C7" s="319"/>
      <c r="D7" s="319"/>
      <c r="E7" s="319"/>
      <c r="F7" s="320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20"/>
      <c r="AA7" s="318">
        <v>3</v>
      </c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20"/>
      <c r="AO7" s="318">
        <v>4</v>
      </c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8">
        <v>5</v>
      </c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20"/>
      <c r="BQ7" s="318">
        <v>6</v>
      </c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20"/>
      <c r="CE7" s="318">
        <v>7</v>
      </c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20"/>
      <c r="CU7" s="318">
        <v>8</v>
      </c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20"/>
      <c r="DH7" s="318">
        <v>9</v>
      </c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20"/>
    </row>
    <row r="8" spans="1:124" s="24" customFormat="1" ht="40.5" customHeight="1" hidden="1">
      <c r="A8" s="227" t="s">
        <v>6</v>
      </c>
      <c r="B8" s="241"/>
      <c r="C8" s="241"/>
      <c r="D8" s="241"/>
      <c r="E8" s="241"/>
      <c r="F8" s="242"/>
      <c r="G8" s="323" t="s">
        <v>80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4"/>
      <c r="AA8" s="129" t="s">
        <v>1</v>
      </c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29" t="s">
        <v>1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29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1"/>
      <c r="BQ8" s="129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1"/>
      <c r="CE8" s="129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1"/>
      <c r="CU8" s="129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1"/>
      <c r="DH8" s="129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</row>
    <row r="9" spans="1:124" s="24" customFormat="1" ht="16.5" customHeight="1" hidden="1">
      <c r="A9" s="227" t="s">
        <v>22</v>
      </c>
      <c r="B9" s="241"/>
      <c r="C9" s="241"/>
      <c r="D9" s="241"/>
      <c r="E9" s="241"/>
      <c r="F9" s="242"/>
      <c r="G9" s="323" t="s">
        <v>53</v>
      </c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4"/>
      <c r="AA9" s="129" t="s">
        <v>1</v>
      </c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  <c r="AO9" s="129" t="s">
        <v>1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29" t="s">
        <v>1</v>
      </c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1"/>
      <c r="BQ9" s="129" t="s">
        <v>1</v>
      </c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1"/>
      <c r="CE9" s="129" t="s">
        <v>1</v>
      </c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1"/>
      <c r="CU9" s="129" t="s">
        <v>1</v>
      </c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1"/>
      <c r="DH9" s="129" t="s">
        <v>1</v>
      </c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1"/>
    </row>
    <row r="10" spans="1:124" s="24" customFormat="1" ht="16.5" customHeight="1" hidden="1">
      <c r="A10" s="227"/>
      <c r="B10" s="241"/>
      <c r="C10" s="241"/>
      <c r="D10" s="241"/>
      <c r="E10" s="241"/>
      <c r="F10" s="242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4"/>
      <c r="AA10" s="129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29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1"/>
      <c r="BQ10" s="129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1"/>
      <c r="CE10" s="129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1"/>
      <c r="CU10" s="129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1"/>
      <c r="DH10" s="129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1"/>
    </row>
    <row r="11" spans="1:124" s="24" customFormat="1" ht="40.5" customHeight="1" hidden="1">
      <c r="A11" s="227" t="s">
        <v>7</v>
      </c>
      <c r="B11" s="241"/>
      <c r="C11" s="241"/>
      <c r="D11" s="241"/>
      <c r="E11" s="241"/>
      <c r="F11" s="242"/>
      <c r="G11" s="323" t="s">
        <v>81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4"/>
      <c r="AA11" s="129" t="s">
        <v>1</v>
      </c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1"/>
      <c r="AO11" s="129" t="s">
        <v>1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29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1"/>
      <c r="BQ11" s="129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1"/>
      <c r="CE11" s="129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1"/>
      <c r="CU11" s="129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1"/>
      <c r="DH11" s="129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1"/>
    </row>
    <row r="12" spans="1:124" s="24" customFormat="1" ht="16.5" customHeight="1" hidden="1">
      <c r="A12" s="227" t="s">
        <v>25</v>
      </c>
      <c r="B12" s="241"/>
      <c r="C12" s="241"/>
      <c r="D12" s="241"/>
      <c r="E12" s="241"/>
      <c r="F12" s="242"/>
      <c r="G12" s="323" t="s">
        <v>53</v>
      </c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4"/>
      <c r="AA12" s="129" t="s">
        <v>1</v>
      </c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1"/>
      <c r="AO12" s="129" t="s">
        <v>1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29" t="s">
        <v>1</v>
      </c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1"/>
      <c r="BQ12" s="129" t="s">
        <v>1</v>
      </c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1"/>
      <c r="CE12" s="129" t="s">
        <v>1</v>
      </c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1"/>
      <c r="CU12" s="129" t="s">
        <v>1</v>
      </c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1"/>
      <c r="DH12" s="129" t="s">
        <v>1</v>
      </c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1"/>
    </row>
    <row r="13" spans="1:124" s="24" customFormat="1" ht="39.75" customHeight="1">
      <c r="A13" s="227" t="s">
        <v>262</v>
      </c>
      <c r="B13" s="241"/>
      <c r="C13" s="241"/>
      <c r="D13" s="241"/>
      <c r="E13" s="241"/>
      <c r="F13" s="242"/>
      <c r="G13" s="323" t="s">
        <v>263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4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5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1"/>
      <c r="BQ13" s="135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1"/>
      <c r="CE13" s="129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1"/>
      <c r="CU13" s="129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1"/>
      <c r="DH13" s="129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1"/>
    </row>
    <row r="14" spans="1:124" s="24" customFormat="1" ht="16.5" customHeight="1">
      <c r="A14" s="227" t="s">
        <v>264</v>
      </c>
      <c r="B14" s="241"/>
      <c r="C14" s="241"/>
      <c r="D14" s="241"/>
      <c r="E14" s="241"/>
      <c r="F14" s="242"/>
      <c r="G14" s="323" t="s">
        <v>53</v>
      </c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4"/>
      <c r="AA14" s="129" t="s">
        <v>1</v>
      </c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  <c r="AO14" s="129" t="s">
        <v>1</v>
      </c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29" t="s">
        <v>1</v>
      </c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1"/>
      <c r="BQ14" s="129" t="s">
        <v>1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1"/>
      <c r="CE14" s="129" t="s">
        <v>1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1"/>
      <c r="CU14" s="129" t="s">
        <v>1</v>
      </c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1"/>
      <c r="DH14" s="129" t="s">
        <v>1</v>
      </c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1"/>
    </row>
    <row r="15" spans="1:124" s="24" customFormat="1" ht="16.5" customHeight="1">
      <c r="A15" s="325" t="s">
        <v>17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7"/>
      <c r="BC15" s="13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6"/>
      <c r="BQ15" s="13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6"/>
      <c r="CE15" s="13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6"/>
      <c r="CU15" s="13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6"/>
      <c r="DH15" s="13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6"/>
    </row>
    <row r="17" ht="15">
      <c r="A17" s="4" t="s">
        <v>82</v>
      </c>
    </row>
    <row r="18" ht="12.75" customHeight="1"/>
    <row r="19" spans="1:124" s="22" customFormat="1" ht="12" customHeight="1">
      <c r="A19" s="45" t="s">
        <v>3</v>
      </c>
      <c r="B19" s="46"/>
      <c r="C19" s="46"/>
      <c r="D19" s="46"/>
      <c r="E19" s="46"/>
      <c r="F19" s="47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45" t="s">
        <v>83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7"/>
      <c r="AP19" s="45" t="s">
        <v>84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5" t="s">
        <v>85</v>
      </c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7"/>
      <c r="BQ19" s="54" t="s">
        <v>0</v>
      </c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3"/>
    </row>
    <row r="20" spans="1:124" s="22" customFormat="1" ht="68.25" customHeight="1">
      <c r="A20" s="125"/>
      <c r="B20" s="126"/>
      <c r="C20" s="126"/>
      <c r="D20" s="126"/>
      <c r="E20" s="126"/>
      <c r="F20" s="127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7"/>
      <c r="AB20" s="125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/>
      <c r="AP20" s="125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5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7"/>
      <c r="BQ20" s="45" t="s">
        <v>132</v>
      </c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9"/>
      <c r="CE20" s="45" t="s">
        <v>135</v>
      </c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9"/>
      <c r="CU20" s="46" t="s">
        <v>18</v>
      </c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7"/>
    </row>
    <row r="21" spans="1:124" s="22" customFormat="1" ht="30.75" customHeight="1">
      <c r="A21" s="48"/>
      <c r="B21" s="49"/>
      <c r="C21" s="49"/>
      <c r="D21" s="49"/>
      <c r="E21" s="49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B21" s="4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0"/>
      <c r="AP21" s="48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8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50"/>
      <c r="BQ21" s="100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2"/>
      <c r="CE21" s="100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2"/>
      <c r="CU21" s="54" t="s">
        <v>2</v>
      </c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6"/>
      <c r="DH21" s="54" t="s">
        <v>33</v>
      </c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6"/>
    </row>
    <row r="22" spans="1:124" s="23" customFormat="1" ht="12.75">
      <c r="A22" s="318">
        <v>1</v>
      </c>
      <c r="B22" s="319"/>
      <c r="C22" s="319"/>
      <c r="D22" s="319"/>
      <c r="E22" s="319"/>
      <c r="F22" s="320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20"/>
      <c r="AB22" s="318">
        <v>3</v>
      </c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20"/>
      <c r="AP22" s="318">
        <v>4</v>
      </c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8">
        <v>5</v>
      </c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20"/>
      <c r="BQ22" s="318">
        <v>6</v>
      </c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20"/>
      <c r="CE22" s="318">
        <v>7</v>
      </c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20"/>
      <c r="CU22" s="318">
        <v>8</v>
      </c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20"/>
      <c r="DH22" s="318">
        <v>9</v>
      </c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20"/>
    </row>
    <row r="23" spans="1:124" s="24" customFormat="1" ht="52.5" customHeight="1">
      <c r="A23" s="234" t="s">
        <v>6</v>
      </c>
      <c r="B23" s="235"/>
      <c r="C23" s="235"/>
      <c r="D23" s="235"/>
      <c r="E23" s="235"/>
      <c r="F23" s="236"/>
      <c r="G23" s="323" t="s">
        <v>88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4"/>
      <c r="AB23" s="129" t="s">
        <v>1</v>
      </c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1"/>
      <c r="AP23" s="129" t="s">
        <v>1</v>
      </c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5">
        <f>BD26</f>
        <v>245911.69999899997</v>
      </c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6"/>
      <c r="BQ23" s="135">
        <f>BD23</f>
        <v>245911.69999899997</v>
      </c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6"/>
      <c r="CE23" s="13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6"/>
      <c r="CU23" s="13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6"/>
      <c r="DH23" s="13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6"/>
    </row>
    <row r="24" spans="1:124" s="24" customFormat="1" ht="26.25" customHeight="1" hidden="1">
      <c r="A24" s="234" t="s">
        <v>22</v>
      </c>
      <c r="B24" s="235"/>
      <c r="C24" s="235"/>
      <c r="D24" s="235"/>
      <c r="E24" s="235"/>
      <c r="F24" s="236"/>
      <c r="G24" s="323" t="s">
        <v>89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4"/>
      <c r="AB24" s="129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1"/>
      <c r="AP24" s="129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6"/>
      <c r="BQ24" s="13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6"/>
      <c r="CE24" s="13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6"/>
      <c r="CU24" s="13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6"/>
      <c r="DH24" s="13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6"/>
    </row>
    <row r="25" spans="1:124" s="24" customFormat="1" ht="19.5" customHeight="1" hidden="1">
      <c r="A25" s="234" t="s">
        <v>23</v>
      </c>
      <c r="B25" s="235"/>
      <c r="C25" s="235"/>
      <c r="D25" s="235"/>
      <c r="E25" s="235"/>
      <c r="F25" s="236"/>
      <c r="G25" s="323" t="s">
        <v>138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4"/>
      <c r="AB25" s="129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1"/>
      <c r="AP25" s="129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6"/>
      <c r="BQ25" s="13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6"/>
      <c r="CE25" s="13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6"/>
      <c r="CU25" s="13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6"/>
      <c r="DH25" s="13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6"/>
    </row>
    <row r="26" spans="1:124" s="24" customFormat="1" ht="40.5" customHeight="1">
      <c r="A26" s="234" t="s">
        <v>23</v>
      </c>
      <c r="B26" s="235"/>
      <c r="C26" s="235"/>
      <c r="D26" s="235"/>
      <c r="E26" s="235"/>
      <c r="F26" s="236"/>
      <c r="G26" s="323" t="s">
        <v>87</v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4"/>
      <c r="AB26" s="129">
        <v>14</v>
      </c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1"/>
      <c r="AP26" s="135">
        <v>17565.1214285</v>
      </c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35">
        <f>AB26*AP26</f>
        <v>245911.69999899997</v>
      </c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6"/>
      <c r="BQ26" s="135">
        <f>BD26</f>
        <v>245911.69999899997</v>
      </c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6"/>
      <c r="CE26" s="13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6"/>
      <c r="CU26" s="13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6"/>
      <c r="DH26" s="13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6"/>
    </row>
    <row r="27" spans="1:124" s="24" customFormat="1" ht="84" customHeight="1" hidden="1">
      <c r="A27" s="234" t="s">
        <v>258</v>
      </c>
      <c r="B27" s="235"/>
      <c r="C27" s="235"/>
      <c r="D27" s="235"/>
      <c r="E27" s="235"/>
      <c r="F27" s="236"/>
      <c r="G27" s="323" t="s">
        <v>90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4"/>
      <c r="AB27" s="129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1"/>
      <c r="AP27" s="129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6"/>
      <c r="BQ27" s="13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6"/>
      <c r="CE27" s="13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6"/>
      <c r="CU27" s="13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6"/>
      <c r="DH27" s="13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6"/>
    </row>
    <row r="28" spans="1:124" s="24" customFormat="1" ht="16.5" customHeight="1" hidden="1">
      <c r="A28" s="234"/>
      <c r="B28" s="235"/>
      <c r="C28" s="235"/>
      <c r="D28" s="235"/>
      <c r="E28" s="235"/>
      <c r="F28" s="236"/>
      <c r="G28" s="323" t="s">
        <v>91</v>
      </c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4"/>
      <c r="AB28" s="129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1"/>
      <c r="AP28" s="129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6"/>
      <c r="BQ28" s="13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6"/>
      <c r="CE28" s="13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6"/>
      <c r="CU28" s="13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6"/>
      <c r="DH28" s="13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6"/>
    </row>
    <row r="29" spans="1:124" s="24" customFormat="1" ht="16.5" customHeight="1" hidden="1">
      <c r="A29" s="234"/>
      <c r="B29" s="235"/>
      <c r="C29" s="235"/>
      <c r="D29" s="235"/>
      <c r="E29" s="235"/>
      <c r="F29" s="236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4"/>
      <c r="AB29" s="129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1"/>
      <c r="AP29" s="129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6"/>
      <c r="BQ29" s="13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6"/>
      <c r="CE29" s="13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6"/>
      <c r="CU29" s="13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6"/>
      <c r="DH29" s="13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6"/>
    </row>
    <row r="30" spans="1:124" s="24" customFormat="1" ht="40.5" customHeight="1" hidden="1">
      <c r="A30" s="234" t="s">
        <v>7</v>
      </c>
      <c r="B30" s="235"/>
      <c r="C30" s="235"/>
      <c r="D30" s="235"/>
      <c r="E30" s="235"/>
      <c r="F30" s="236"/>
      <c r="G30" s="323" t="s">
        <v>92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4"/>
      <c r="AB30" s="129" t="s">
        <v>1</v>
      </c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29" t="s">
        <v>1</v>
      </c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6"/>
      <c r="BQ30" s="13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6"/>
      <c r="CE30" s="13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6"/>
      <c r="CU30" s="13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6"/>
      <c r="DH30" s="13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6"/>
    </row>
    <row r="31" spans="1:124" s="24" customFormat="1" ht="66.75" customHeight="1" hidden="1">
      <c r="A31" s="234" t="s">
        <v>25</v>
      </c>
      <c r="B31" s="235"/>
      <c r="C31" s="235"/>
      <c r="D31" s="235"/>
      <c r="E31" s="235"/>
      <c r="F31" s="236"/>
      <c r="G31" s="323" t="s">
        <v>93</v>
      </c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4"/>
      <c r="AB31" s="129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1"/>
      <c r="AP31" s="129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6"/>
      <c r="BQ31" s="13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6"/>
      <c r="CE31" s="13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6"/>
      <c r="CU31" s="13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6"/>
      <c r="DH31" s="13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6"/>
    </row>
    <row r="32" spans="1:124" s="24" customFormat="1" ht="16.5" customHeight="1" hidden="1">
      <c r="A32" s="234" t="s">
        <v>26</v>
      </c>
      <c r="B32" s="235"/>
      <c r="C32" s="235"/>
      <c r="D32" s="235"/>
      <c r="E32" s="235"/>
      <c r="F32" s="236"/>
      <c r="G32" s="323" t="s">
        <v>94</v>
      </c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4"/>
      <c r="AB32" s="129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1"/>
      <c r="AP32" s="129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6"/>
      <c r="BQ32" s="13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6"/>
      <c r="CE32" s="13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6"/>
      <c r="CU32" s="13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6"/>
      <c r="DH32" s="13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6"/>
    </row>
    <row r="33" spans="1:124" s="24" customFormat="1" ht="16.5" customHeight="1">
      <c r="A33" s="234"/>
      <c r="B33" s="235"/>
      <c r="C33" s="235"/>
      <c r="D33" s="235"/>
      <c r="E33" s="235"/>
      <c r="F33" s="236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4"/>
      <c r="AB33" s="129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1"/>
      <c r="AP33" s="129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6"/>
      <c r="BQ33" s="13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6"/>
      <c r="CE33" s="13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6"/>
      <c r="CU33" s="13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6"/>
      <c r="DH33" s="13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6"/>
    </row>
    <row r="34" spans="1:124" s="24" customFormat="1" ht="26.25" customHeight="1">
      <c r="A34" s="234" t="s">
        <v>8</v>
      </c>
      <c r="B34" s="235"/>
      <c r="C34" s="235"/>
      <c r="D34" s="235"/>
      <c r="E34" s="235"/>
      <c r="F34" s="236"/>
      <c r="G34" s="323" t="s">
        <v>95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4"/>
      <c r="AB34" s="129" t="s">
        <v>1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1"/>
      <c r="AP34" s="129" t="s">
        <v>1</v>
      </c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5">
        <f>BD36</f>
        <v>2591055.7199999997</v>
      </c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6"/>
      <c r="BQ34" s="135">
        <f>BQ36</f>
        <v>2591055.7199999997</v>
      </c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6"/>
      <c r="CE34" s="13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6"/>
      <c r="CU34" s="13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6"/>
      <c r="DH34" s="13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6"/>
    </row>
    <row r="35" spans="1:124" s="24" customFormat="1" ht="78.75" customHeight="1" hidden="1">
      <c r="A35" s="234" t="s">
        <v>11</v>
      </c>
      <c r="B35" s="235"/>
      <c r="C35" s="235"/>
      <c r="D35" s="235"/>
      <c r="E35" s="235"/>
      <c r="F35" s="236"/>
      <c r="G35" s="323" t="s">
        <v>96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4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1"/>
      <c r="AP35" s="129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6"/>
      <c r="BQ35" s="13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6"/>
      <c r="CE35" s="13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6"/>
      <c r="CU35" s="13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6"/>
      <c r="DH35" s="13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6"/>
    </row>
    <row r="36" spans="1:124" s="24" customFormat="1" ht="78.75" customHeight="1">
      <c r="A36" s="234" t="s">
        <v>264</v>
      </c>
      <c r="B36" s="235"/>
      <c r="C36" s="235"/>
      <c r="D36" s="235"/>
      <c r="E36" s="235"/>
      <c r="F36" s="236"/>
      <c r="G36" s="323" t="s">
        <v>97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4"/>
      <c r="AB36" s="129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1"/>
      <c r="AP36" s="129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5">
        <f>SUM(BD37:BP51)</f>
        <v>2591055.7199999997</v>
      </c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135">
        <f>SUM(BQ37:CD51)</f>
        <v>2591055.7199999997</v>
      </c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6"/>
      <c r="CE36" s="13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6"/>
      <c r="CU36" s="13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6"/>
      <c r="DH36" s="13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6"/>
    </row>
    <row r="37" spans="1:124" s="24" customFormat="1" ht="27.75" customHeight="1">
      <c r="A37" s="234" t="s">
        <v>277</v>
      </c>
      <c r="B37" s="235"/>
      <c r="C37" s="235"/>
      <c r="D37" s="235"/>
      <c r="E37" s="235"/>
      <c r="F37" s="236"/>
      <c r="G37" s="323" t="s">
        <v>227</v>
      </c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4"/>
      <c r="AB37" s="245">
        <v>1</v>
      </c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7"/>
      <c r="AP37" s="135">
        <v>106766.34</v>
      </c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35">
        <f aca="true" t="shared" si="0" ref="BD37:BD45">AB37*AP37</f>
        <v>106766.34</v>
      </c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135">
        <f aca="true" t="shared" si="1" ref="BQ37:BQ45">BD37</f>
        <v>106766.34</v>
      </c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6"/>
      <c r="CE37" s="13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6"/>
      <c r="CU37" s="13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6"/>
      <c r="DH37" s="13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6"/>
    </row>
    <row r="38" spans="1:124" s="24" customFormat="1" ht="27.75" customHeight="1">
      <c r="A38" s="234" t="s">
        <v>278</v>
      </c>
      <c r="B38" s="235"/>
      <c r="C38" s="235"/>
      <c r="D38" s="235"/>
      <c r="E38" s="235"/>
      <c r="F38" s="236"/>
      <c r="G38" s="323" t="s">
        <v>245</v>
      </c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4"/>
      <c r="AB38" s="245">
        <v>1</v>
      </c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7"/>
      <c r="AP38" s="135">
        <v>310476.59</v>
      </c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35">
        <f t="shared" si="0"/>
        <v>310476.59</v>
      </c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6"/>
      <c r="BQ38" s="135">
        <f t="shared" si="1"/>
        <v>310476.59</v>
      </c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6"/>
      <c r="CE38" s="13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6"/>
      <c r="CU38" s="13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6"/>
      <c r="DH38" s="13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6"/>
    </row>
    <row r="39" spans="1:124" s="24" customFormat="1" ht="20.25" customHeight="1">
      <c r="A39" s="234" t="s">
        <v>279</v>
      </c>
      <c r="B39" s="235"/>
      <c r="C39" s="235"/>
      <c r="D39" s="235"/>
      <c r="E39" s="235"/>
      <c r="F39" s="236"/>
      <c r="G39" s="323" t="s">
        <v>228</v>
      </c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4"/>
      <c r="AB39" s="245">
        <v>1</v>
      </c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7"/>
      <c r="AP39" s="135">
        <v>47147.79</v>
      </c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35">
        <f t="shared" si="0"/>
        <v>47147.79</v>
      </c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6"/>
      <c r="BQ39" s="135">
        <f t="shared" si="1"/>
        <v>47147.79</v>
      </c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6"/>
      <c r="CE39" s="13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6"/>
      <c r="CU39" s="13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6"/>
      <c r="DH39" s="13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6"/>
    </row>
    <row r="40" spans="1:124" s="24" customFormat="1" ht="24.75" customHeight="1">
      <c r="A40" s="234" t="s">
        <v>280</v>
      </c>
      <c r="B40" s="235"/>
      <c r="C40" s="235"/>
      <c r="D40" s="235"/>
      <c r="E40" s="235"/>
      <c r="F40" s="236"/>
      <c r="G40" s="323" t="s">
        <v>257</v>
      </c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4"/>
      <c r="AB40" s="245">
        <v>12</v>
      </c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7"/>
      <c r="AP40" s="135">
        <v>31875</v>
      </c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35">
        <f t="shared" si="0"/>
        <v>382500</v>
      </c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6"/>
      <c r="BQ40" s="135">
        <f>BD40</f>
        <v>382500</v>
      </c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6"/>
      <c r="CE40" s="13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6"/>
      <c r="CU40" s="13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6"/>
      <c r="DH40" s="13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6"/>
    </row>
    <row r="41" spans="1:124" s="24" customFormat="1" ht="25.5" customHeight="1">
      <c r="A41" s="234" t="s">
        <v>281</v>
      </c>
      <c r="B41" s="235"/>
      <c r="C41" s="235"/>
      <c r="D41" s="235"/>
      <c r="E41" s="235"/>
      <c r="F41" s="236"/>
      <c r="G41" s="323" t="s">
        <v>260</v>
      </c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4"/>
      <c r="AB41" s="245">
        <v>1</v>
      </c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7"/>
      <c r="AP41" s="135">
        <v>42000</v>
      </c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35">
        <f t="shared" si="0"/>
        <v>42000</v>
      </c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135">
        <f t="shared" si="1"/>
        <v>42000</v>
      </c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6"/>
      <c r="CE41" s="13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6"/>
      <c r="CU41" s="13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6"/>
      <c r="DH41" s="13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6"/>
    </row>
    <row r="42" spans="1:124" s="24" customFormat="1" ht="39" customHeight="1">
      <c r="A42" s="234" t="s">
        <v>282</v>
      </c>
      <c r="B42" s="235"/>
      <c r="C42" s="235"/>
      <c r="D42" s="235"/>
      <c r="E42" s="235"/>
      <c r="F42" s="236"/>
      <c r="G42" s="323" t="s">
        <v>259</v>
      </c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4"/>
      <c r="AB42" s="245">
        <v>2</v>
      </c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7"/>
      <c r="AP42" s="135">
        <v>25000</v>
      </c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35">
        <f t="shared" si="0"/>
        <v>50000</v>
      </c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135">
        <f t="shared" si="1"/>
        <v>50000</v>
      </c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6"/>
      <c r="CE42" s="13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6"/>
      <c r="CU42" s="13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6"/>
      <c r="DH42" s="13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6"/>
    </row>
    <row r="43" spans="1:124" s="24" customFormat="1" ht="41.25" customHeight="1">
      <c r="A43" s="234" t="s">
        <v>283</v>
      </c>
      <c r="B43" s="235"/>
      <c r="C43" s="235"/>
      <c r="D43" s="235"/>
      <c r="E43" s="235"/>
      <c r="F43" s="236"/>
      <c r="G43" s="323" t="s">
        <v>261</v>
      </c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4"/>
      <c r="AB43" s="245">
        <v>2</v>
      </c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7"/>
      <c r="AP43" s="135">
        <v>15000</v>
      </c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35">
        <f t="shared" si="0"/>
        <v>30000</v>
      </c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6"/>
      <c r="BQ43" s="135">
        <f t="shared" si="1"/>
        <v>30000</v>
      </c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6"/>
      <c r="CE43" s="13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6"/>
      <c r="CU43" s="13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6"/>
      <c r="DH43" s="13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6"/>
    </row>
    <row r="44" spans="1:124" s="24" customFormat="1" ht="33" customHeight="1">
      <c r="A44" s="234" t="s">
        <v>284</v>
      </c>
      <c r="B44" s="235"/>
      <c r="C44" s="235"/>
      <c r="D44" s="235"/>
      <c r="E44" s="235"/>
      <c r="F44" s="236"/>
      <c r="G44" s="323" t="s">
        <v>229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4"/>
      <c r="AB44" s="245">
        <v>36</v>
      </c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7"/>
      <c r="AP44" s="135">
        <v>6000</v>
      </c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35">
        <f t="shared" si="0"/>
        <v>216000</v>
      </c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6"/>
      <c r="BQ44" s="135">
        <f t="shared" si="1"/>
        <v>216000</v>
      </c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6"/>
      <c r="CE44" s="13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6"/>
      <c r="CU44" s="13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6"/>
      <c r="DH44" s="13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6"/>
    </row>
    <row r="45" spans="1:124" s="24" customFormat="1" ht="33" customHeight="1">
      <c r="A45" s="234" t="s">
        <v>285</v>
      </c>
      <c r="B45" s="235"/>
      <c r="C45" s="235"/>
      <c r="D45" s="235"/>
      <c r="E45" s="235"/>
      <c r="F45" s="236"/>
      <c r="G45" s="323" t="s">
        <v>230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4"/>
      <c r="AB45" s="245">
        <v>10</v>
      </c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7"/>
      <c r="AP45" s="135">
        <v>8080</v>
      </c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35">
        <f t="shared" si="0"/>
        <v>80800</v>
      </c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6"/>
      <c r="BQ45" s="135">
        <f t="shared" si="1"/>
        <v>80800</v>
      </c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6"/>
      <c r="CE45" s="13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6"/>
      <c r="CU45" s="13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6"/>
      <c r="DH45" s="13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6"/>
    </row>
    <row r="46" spans="1:124" s="24" customFormat="1" ht="33" customHeight="1">
      <c r="A46" s="234" t="s">
        <v>333</v>
      </c>
      <c r="B46" s="235"/>
      <c r="C46" s="235"/>
      <c r="D46" s="235"/>
      <c r="E46" s="235"/>
      <c r="F46" s="236"/>
      <c r="G46" s="323" t="s">
        <v>334</v>
      </c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4"/>
      <c r="AB46" s="245">
        <v>1</v>
      </c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7"/>
      <c r="AP46" s="135">
        <v>19065</v>
      </c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35">
        <f aca="true" t="shared" si="2" ref="BD46:BD51">AB46*AP46</f>
        <v>19065</v>
      </c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135">
        <f aca="true" t="shared" si="3" ref="BQ46:BQ51">BD46</f>
        <v>19065</v>
      </c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6"/>
      <c r="CE46" s="13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6"/>
      <c r="CU46" s="13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6"/>
      <c r="DH46" s="13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6"/>
    </row>
    <row r="47" spans="1:124" s="24" customFormat="1" ht="54" customHeight="1">
      <c r="A47" s="234" t="s">
        <v>316</v>
      </c>
      <c r="B47" s="235"/>
      <c r="C47" s="235"/>
      <c r="D47" s="235"/>
      <c r="E47" s="235"/>
      <c r="F47" s="236"/>
      <c r="G47" s="323" t="s">
        <v>332</v>
      </c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4"/>
      <c r="AB47" s="245">
        <v>1</v>
      </c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7"/>
      <c r="AP47" s="135">
        <v>46000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35">
        <f t="shared" si="2"/>
        <v>46000</v>
      </c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135">
        <f t="shared" si="3"/>
        <v>46000</v>
      </c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6"/>
      <c r="CE47" s="13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6"/>
      <c r="CU47" s="13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6"/>
      <c r="DH47" s="13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6"/>
    </row>
    <row r="48" spans="1:124" s="24" customFormat="1" ht="54" customHeight="1">
      <c r="A48" s="234" t="s">
        <v>318</v>
      </c>
      <c r="B48" s="235"/>
      <c r="C48" s="235"/>
      <c r="D48" s="235"/>
      <c r="E48" s="235"/>
      <c r="F48" s="236"/>
      <c r="G48" s="323" t="s">
        <v>320</v>
      </c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4"/>
      <c r="AB48" s="245">
        <v>24</v>
      </c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7"/>
      <c r="AP48" s="135">
        <v>19550</v>
      </c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35">
        <f t="shared" si="2"/>
        <v>469200</v>
      </c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6"/>
      <c r="BQ48" s="135">
        <f t="shared" si="3"/>
        <v>469200</v>
      </c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6"/>
      <c r="CE48" s="13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6"/>
      <c r="CU48" s="13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6"/>
      <c r="DH48" s="13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6"/>
    </row>
    <row r="49" spans="1:124" s="24" customFormat="1" ht="54" customHeight="1">
      <c r="A49" s="234" t="s">
        <v>319</v>
      </c>
      <c r="B49" s="235"/>
      <c r="C49" s="235"/>
      <c r="D49" s="235"/>
      <c r="E49" s="235"/>
      <c r="F49" s="236"/>
      <c r="G49" s="323" t="s">
        <v>317</v>
      </c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4"/>
      <c r="AB49" s="245">
        <v>1</v>
      </c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7"/>
      <c r="AP49" s="135">
        <v>110400</v>
      </c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35">
        <f t="shared" si="2"/>
        <v>110400</v>
      </c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6"/>
      <c r="BQ49" s="135">
        <f t="shared" si="3"/>
        <v>110400</v>
      </c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6"/>
      <c r="CE49" s="13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6"/>
      <c r="CU49" s="13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6"/>
      <c r="DH49" s="13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6"/>
    </row>
    <row r="50" spans="1:124" s="24" customFormat="1" ht="54" customHeight="1">
      <c r="A50" s="234" t="s">
        <v>321</v>
      </c>
      <c r="B50" s="235"/>
      <c r="C50" s="235"/>
      <c r="D50" s="235"/>
      <c r="E50" s="235"/>
      <c r="F50" s="236"/>
      <c r="G50" s="323" t="s">
        <v>323</v>
      </c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4"/>
      <c r="AB50" s="245">
        <v>22</v>
      </c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7"/>
      <c r="AP50" s="135">
        <v>14600</v>
      </c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35">
        <f t="shared" si="2"/>
        <v>321200</v>
      </c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6"/>
      <c r="BQ50" s="135">
        <f t="shared" si="3"/>
        <v>321200</v>
      </c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6"/>
      <c r="CE50" s="13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6"/>
      <c r="CU50" s="13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6"/>
      <c r="DH50" s="13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6"/>
    </row>
    <row r="51" spans="1:124" s="24" customFormat="1" ht="54" customHeight="1">
      <c r="A51" s="234" t="s">
        <v>322</v>
      </c>
      <c r="B51" s="235"/>
      <c r="C51" s="235"/>
      <c r="D51" s="235"/>
      <c r="E51" s="235"/>
      <c r="F51" s="236"/>
      <c r="G51" s="323" t="s">
        <v>324</v>
      </c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4"/>
      <c r="AB51" s="245">
        <v>20</v>
      </c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7"/>
      <c r="AP51" s="135">
        <v>17975</v>
      </c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35">
        <f t="shared" si="2"/>
        <v>359500</v>
      </c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135">
        <f t="shared" si="3"/>
        <v>359500</v>
      </c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6"/>
      <c r="CE51" s="13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6"/>
      <c r="CU51" s="13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6"/>
      <c r="DH51" s="13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6"/>
    </row>
    <row r="52" spans="1:124" s="24" customFormat="1" ht="66.75" customHeight="1">
      <c r="A52" s="234" t="s">
        <v>9</v>
      </c>
      <c r="B52" s="235"/>
      <c r="C52" s="235"/>
      <c r="D52" s="235"/>
      <c r="E52" s="235"/>
      <c r="F52" s="236"/>
      <c r="G52" s="323" t="s">
        <v>98</v>
      </c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4"/>
      <c r="AB52" s="129" t="s">
        <v>1</v>
      </c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1"/>
      <c r="AP52" s="129" t="s">
        <v>1</v>
      </c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5">
        <f>BD54+BD55+BD56+BD57</f>
        <v>1304900</v>
      </c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135">
        <f>BQ54+BQ55+BQ56+BQ57</f>
        <v>1304900</v>
      </c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6"/>
      <c r="CE52" s="13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6"/>
      <c r="CU52" s="13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6"/>
      <c r="DH52" s="13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6"/>
    </row>
    <row r="53" spans="1:124" s="24" customFormat="1" ht="17.25" customHeight="1">
      <c r="A53" s="234" t="s">
        <v>36</v>
      </c>
      <c r="B53" s="235"/>
      <c r="C53" s="235"/>
      <c r="D53" s="235"/>
      <c r="E53" s="235"/>
      <c r="F53" s="236"/>
      <c r="G53" s="323" t="s">
        <v>99</v>
      </c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4"/>
      <c r="AB53" s="129" t="s">
        <v>1</v>
      </c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1"/>
      <c r="AP53" s="129" t="s">
        <v>1</v>
      </c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29" t="s">
        <v>1</v>
      </c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1"/>
      <c r="BQ53" s="13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6"/>
      <c r="CE53" s="129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1"/>
      <c r="CU53" s="129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1"/>
      <c r="DH53" s="129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1"/>
    </row>
    <row r="54" spans="1:124" s="24" customFormat="1" ht="37.5" customHeight="1">
      <c r="A54" s="234" t="s">
        <v>247</v>
      </c>
      <c r="B54" s="235"/>
      <c r="C54" s="235"/>
      <c r="D54" s="235"/>
      <c r="E54" s="235"/>
      <c r="F54" s="236"/>
      <c r="G54" s="323" t="s">
        <v>331</v>
      </c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4"/>
      <c r="AB54" s="245">
        <v>2</v>
      </c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7"/>
      <c r="AP54" s="135">
        <v>29400</v>
      </c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35">
        <f>AB54*AP54</f>
        <v>58800</v>
      </c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6"/>
      <c r="BQ54" s="135">
        <f>BD54</f>
        <v>58800</v>
      </c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6"/>
      <c r="CE54" s="13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6"/>
      <c r="CU54" s="13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6"/>
      <c r="DH54" s="13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6"/>
    </row>
    <row r="55" spans="1:124" s="24" customFormat="1" ht="24" customHeight="1">
      <c r="A55" s="234" t="s">
        <v>328</v>
      </c>
      <c r="B55" s="235"/>
      <c r="C55" s="235"/>
      <c r="D55" s="235"/>
      <c r="E55" s="235"/>
      <c r="F55" s="236"/>
      <c r="G55" s="323" t="s">
        <v>325</v>
      </c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4"/>
      <c r="AB55" s="245">
        <v>10</v>
      </c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7"/>
      <c r="AP55" s="135">
        <v>40700</v>
      </c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35">
        <f>AB55*AP55</f>
        <v>407000</v>
      </c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6"/>
      <c r="BQ55" s="135">
        <f>BD55</f>
        <v>407000</v>
      </c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6"/>
      <c r="CE55" s="13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6"/>
      <c r="CU55" s="13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6"/>
      <c r="DH55" s="13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6"/>
    </row>
    <row r="56" spans="1:124" s="24" customFormat="1" ht="24.75" customHeight="1">
      <c r="A56" s="234" t="s">
        <v>329</v>
      </c>
      <c r="B56" s="235"/>
      <c r="C56" s="235"/>
      <c r="D56" s="235"/>
      <c r="E56" s="235"/>
      <c r="F56" s="236"/>
      <c r="G56" s="323" t="s">
        <v>326</v>
      </c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4"/>
      <c r="AB56" s="245">
        <v>2</v>
      </c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7"/>
      <c r="AP56" s="135">
        <v>45000</v>
      </c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35">
        <f>AB56*AP56</f>
        <v>90000</v>
      </c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6"/>
      <c r="BQ56" s="135">
        <f>BD56</f>
        <v>90000</v>
      </c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6"/>
      <c r="CE56" s="13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6"/>
      <c r="CU56" s="13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6"/>
      <c r="DH56" s="13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6"/>
    </row>
    <row r="57" spans="1:124" s="24" customFormat="1" ht="29.25" customHeight="1">
      <c r="A57" s="234" t="s">
        <v>330</v>
      </c>
      <c r="B57" s="235"/>
      <c r="C57" s="235"/>
      <c r="D57" s="235"/>
      <c r="E57" s="235"/>
      <c r="F57" s="236"/>
      <c r="G57" s="323" t="s">
        <v>327</v>
      </c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4"/>
      <c r="AB57" s="245">
        <v>24</v>
      </c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7"/>
      <c r="AP57" s="135">
        <v>31212.5</v>
      </c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35">
        <f>AB57*AP57</f>
        <v>749100</v>
      </c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6"/>
      <c r="BQ57" s="135">
        <f>BD57</f>
        <v>749100</v>
      </c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6"/>
      <c r="CE57" s="13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6"/>
      <c r="CU57" s="13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6"/>
      <c r="DH57" s="13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6"/>
    </row>
    <row r="58" spans="1:124" s="24" customFormat="1" ht="16.5" customHeight="1">
      <c r="A58" s="234"/>
      <c r="B58" s="235"/>
      <c r="C58" s="235"/>
      <c r="D58" s="235"/>
      <c r="E58" s="235"/>
      <c r="F58" s="236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4"/>
      <c r="AB58" s="129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1"/>
      <c r="AP58" s="13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3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6"/>
      <c r="BQ58" s="13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6"/>
      <c r="CE58" s="13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6"/>
      <c r="CU58" s="13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6"/>
      <c r="DH58" s="13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6"/>
    </row>
    <row r="59" spans="1:124" s="24" customFormat="1" ht="26.25" customHeight="1">
      <c r="A59" s="234" t="s">
        <v>10</v>
      </c>
      <c r="B59" s="235"/>
      <c r="C59" s="235"/>
      <c r="D59" s="235"/>
      <c r="E59" s="235"/>
      <c r="F59" s="236"/>
      <c r="G59" s="323" t="s">
        <v>101</v>
      </c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4"/>
      <c r="AB59" s="129" t="s">
        <v>1</v>
      </c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1"/>
      <c r="AP59" s="129" t="s">
        <v>1</v>
      </c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5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1"/>
      <c r="BQ59" s="129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1"/>
      <c r="CE59" s="129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1"/>
      <c r="CU59" s="129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1"/>
      <c r="DH59" s="129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1"/>
    </row>
    <row r="60" spans="1:124" s="24" customFormat="1" ht="16.5" customHeight="1">
      <c r="A60" s="234" t="s">
        <v>100</v>
      </c>
      <c r="B60" s="235"/>
      <c r="C60" s="235"/>
      <c r="D60" s="235"/>
      <c r="E60" s="235"/>
      <c r="F60" s="236"/>
      <c r="G60" s="323" t="s">
        <v>99</v>
      </c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4"/>
      <c r="AB60" s="129" t="s">
        <v>1</v>
      </c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1"/>
      <c r="AP60" s="129" t="s">
        <v>1</v>
      </c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29" t="s">
        <v>1</v>
      </c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1"/>
      <c r="BQ60" s="129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1"/>
      <c r="CE60" s="129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1"/>
      <c r="CU60" s="129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1"/>
      <c r="DH60" s="129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1"/>
    </row>
    <row r="61" spans="1:124" s="24" customFormat="1" ht="16.5" customHeight="1" hidden="1">
      <c r="A61" s="234"/>
      <c r="B61" s="235"/>
      <c r="C61" s="235"/>
      <c r="D61" s="235"/>
      <c r="E61" s="235"/>
      <c r="F61" s="236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4"/>
      <c r="AB61" s="129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1"/>
      <c r="AP61" s="129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29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1"/>
      <c r="BQ61" s="129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1"/>
      <c r="CE61" s="129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1"/>
      <c r="CU61" s="129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1"/>
      <c r="DH61" s="129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1"/>
    </row>
    <row r="62" spans="1:124" s="24" customFormat="1" ht="42.75" customHeight="1">
      <c r="A62" s="234" t="s">
        <v>13</v>
      </c>
      <c r="B62" s="235"/>
      <c r="C62" s="235"/>
      <c r="D62" s="235"/>
      <c r="E62" s="235"/>
      <c r="F62" s="236"/>
      <c r="G62" s="323" t="s">
        <v>219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4"/>
      <c r="AB62" s="129" t="s">
        <v>1</v>
      </c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1"/>
      <c r="AP62" s="129" t="s">
        <v>1</v>
      </c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5">
        <f>BD63+BD66+BD64+BD65</f>
        <v>3062382.29</v>
      </c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6"/>
      <c r="BQ62" s="135">
        <f>BQ63+BQ64+BQ65+BQ66</f>
        <v>3016332.52</v>
      </c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6"/>
      <c r="CE62" s="129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1"/>
      <c r="CU62" s="135">
        <f>CU64</f>
        <v>46049.77</v>
      </c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1"/>
      <c r="DH62" s="129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1"/>
    </row>
    <row r="63" spans="1:124" s="24" customFormat="1" ht="42.75" customHeight="1">
      <c r="A63" s="234" t="s">
        <v>220</v>
      </c>
      <c r="B63" s="235"/>
      <c r="C63" s="235"/>
      <c r="D63" s="235"/>
      <c r="E63" s="235"/>
      <c r="F63" s="236"/>
      <c r="G63" s="323" t="s">
        <v>274</v>
      </c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4"/>
      <c r="AB63" s="129">
        <v>1</v>
      </c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1"/>
      <c r="AP63" s="135">
        <v>742439.85</v>
      </c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35">
        <f>AB63*AP63</f>
        <v>742439.85</v>
      </c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6"/>
      <c r="BQ63" s="135">
        <f>BD63</f>
        <v>742439.85</v>
      </c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6"/>
      <c r="CE63" s="13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6"/>
      <c r="CU63" s="13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6"/>
      <c r="DH63" s="13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6"/>
    </row>
    <row r="64" spans="1:124" s="24" customFormat="1" ht="42.75" customHeight="1">
      <c r="A64" s="234" t="s">
        <v>242</v>
      </c>
      <c r="B64" s="235"/>
      <c r="C64" s="235"/>
      <c r="D64" s="235"/>
      <c r="E64" s="235"/>
      <c r="F64" s="236"/>
      <c r="G64" s="330" t="s">
        <v>335</v>
      </c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4"/>
      <c r="AB64" s="129">
        <v>1</v>
      </c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1"/>
      <c r="AP64" s="135">
        <v>46049.77</v>
      </c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6"/>
      <c r="BD64" s="135">
        <f>AP64</f>
        <v>46049.77</v>
      </c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6"/>
      <c r="BQ64" s="13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6"/>
      <c r="CE64" s="13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6"/>
      <c r="CU64" s="135">
        <v>46049.77</v>
      </c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6"/>
      <c r="DH64" s="13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6"/>
    </row>
    <row r="65" spans="1:124" s="24" customFormat="1" ht="42.75" customHeight="1">
      <c r="A65" s="234" t="s">
        <v>275</v>
      </c>
      <c r="B65" s="235"/>
      <c r="C65" s="235"/>
      <c r="D65" s="235"/>
      <c r="E65" s="235"/>
      <c r="F65" s="236"/>
      <c r="G65" s="323" t="s">
        <v>221</v>
      </c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4"/>
      <c r="AB65" s="129">
        <v>1</v>
      </c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1"/>
      <c r="AP65" s="135">
        <v>1105270.84</v>
      </c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35">
        <f>AB65*AP65</f>
        <v>1105270.84</v>
      </c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6"/>
      <c r="BQ65" s="135">
        <f>BD65</f>
        <v>1105270.84</v>
      </c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6"/>
      <c r="CE65" s="13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6"/>
      <c r="CU65" s="13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6"/>
      <c r="DH65" s="13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6"/>
    </row>
    <row r="66" spans="1:124" s="24" customFormat="1" ht="24.75" customHeight="1">
      <c r="A66" s="234" t="s">
        <v>286</v>
      </c>
      <c r="B66" s="235"/>
      <c r="C66" s="235"/>
      <c r="D66" s="235"/>
      <c r="E66" s="235"/>
      <c r="F66" s="236"/>
      <c r="G66" s="323" t="s">
        <v>222</v>
      </c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4"/>
      <c r="AB66" s="129">
        <v>1</v>
      </c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1"/>
      <c r="AP66" s="135">
        <v>1168621.83</v>
      </c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35">
        <f>AB66*AP66</f>
        <v>1168621.83</v>
      </c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6"/>
      <c r="BQ66" s="135">
        <f>BD66</f>
        <v>1168621.83</v>
      </c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6"/>
      <c r="CE66" s="13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6"/>
      <c r="CU66" s="13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6"/>
      <c r="DH66" s="13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6"/>
    </row>
    <row r="67" spans="1:124" s="24" customFormat="1" ht="16.5" customHeight="1">
      <c r="A67" s="229" t="s">
        <v>17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9"/>
      <c r="BD67" s="135">
        <f>BD62+BD52+BD36+BD23</f>
        <v>7204249.709999</v>
      </c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1"/>
      <c r="BQ67" s="135">
        <f>BQ62+BQ52+BQ34+BQ23</f>
        <v>7158199.939998999</v>
      </c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1"/>
      <c r="CE67" s="13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6"/>
      <c r="CU67" s="135">
        <f>CU62</f>
        <v>46049.77</v>
      </c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6"/>
      <c r="DH67" s="129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1"/>
    </row>
  </sheetData>
  <sheetProtection/>
  <mergeCells count="511"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A54:F54"/>
    <mergeCell ref="G54:AA54"/>
    <mergeCell ref="AB54:AO54"/>
    <mergeCell ref="AP54:BC54"/>
    <mergeCell ref="BD54:BP54"/>
    <mergeCell ref="BQ54:CD54"/>
    <mergeCell ref="CE54:CT54"/>
    <mergeCell ref="CU51:DG51"/>
    <mergeCell ref="DH51:DT51"/>
    <mergeCell ref="CE50:CT50"/>
    <mergeCell ref="CU50:DG50"/>
    <mergeCell ref="DH50:DT50"/>
    <mergeCell ref="CE51:CT51"/>
    <mergeCell ref="CE52:CT52"/>
    <mergeCell ref="CU52:DG52"/>
    <mergeCell ref="DH52:DT52"/>
    <mergeCell ref="A51:F51"/>
    <mergeCell ref="G51:AA51"/>
    <mergeCell ref="AB51:AO51"/>
    <mergeCell ref="AP51:BC51"/>
    <mergeCell ref="BD51:BP51"/>
    <mergeCell ref="BQ51:CD51"/>
    <mergeCell ref="A50:F50"/>
    <mergeCell ref="G50:AA50"/>
    <mergeCell ref="AB50:AO50"/>
    <mergeCell ref="AP50:BC50"/>
    <mergeCell ref="BD50:BP50"/>
    <mergeCell ref="BQ50:CD50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CU48:DG48"/>
    <mergeCell ref="DH48:DT48"/>
    <mergeCell ref="CE47:CT47"/>
    <mergeCell ref="CU47:DG47"/>
    <mergeCell ref="DH47:DT47"/>
    <mergeCell ref="CE48:CT48"/>
    <mergeCell ref="A48:F48"/>
    <mergeCell ref="G48:AA48"/>
    <mergeCell ref="AB48:AO48"/>
    <mergeCell ref="AP48:BC48"/>
    <mergeCell ref="BD48:BP48"/>
    <mergeCell ref="BQ48:CD48"/>
    <mergeCell ref="A47:F47"/>
    <mergeCell ref="G47:AA47"/>
    <mergeCell ref="AB47:AO47"/>
    <mergeCell ref="AP47:BC47"/>
    <mergeCell ref="BD47:BP47"/>
    <mergeCell ref="BQ47:CD47"/>
    <mergeCell ref="CU65:DG65"/>
    <mergeCell ref="DH65:DT65"/>
    <mergeCell ref="CE64:CT64"/>
    <mergeCell ref="CU64:DG64"/>
    <mergeCell ref="DH64:DT64"/>
    <mergeCell ref="A65:F65"/>
    <mergeCell ref="G65:AA65"/>
    <mergeCell ref="AB65:AO65"/>
    <mergeCell ref="AP65:BC65"/>
    <mergeCell ref="BD65:BP65"/>
    <mergeCell ref="BQ65:CD65"/>
    <mergeCell ref="CE65:CT65"/>
    <mergeCell ref="A64:F64"/>
    <mergeCell ref="G64:AA64"/>
    <mergeCell ref="AB64:AO64"/>
    <mergeCell ref="AP64:BC64"/>
    <mergeCell ref="BD64:BP64"/>
    <mergeCell ref="BQ64:CD64"/>
    <mergeCell ref="AA14:AN14"/>
    <mergeCell ref="AO14:BB14"/>
    <mergeCell ref="BC14:BP14"/>
    <mergeCell ref="BQ14:CD14"/>
    <mergeCell ref="DH14:DT14"/>
    <mergeCell ref="CE14:CT14"/>
    <mergeCell ref="CU14:DG14"/>
    <mergeCell ref="A13:F13"/>
    <mergeCell ref="G13:Z13"/>
    <mergeCell ref="AA13:AN13"/>
    <mergeCell ref="AO13:BB13"/>
    <mergeCell ref="BC13:BP13"/>
    <mergeCell ref="BQ13:CD13"/>
    <mergeCell ref="A29:F29"/>
    <mergeCell ref="G29:AA29"/>
    <mergeCell ref="AB29:AO29"/>
    <mergeCell ref="CE40:CT40"/>
    <mergeCell ref="CU40:DG40"/>
    <mergeCell ref="A14:F14"/>
    <mergeCell ref="AB19:AO21"/>
    <mergeCell ref="AP19:BC21"/>
    <mergeCell ref="BD19:BP21"/>
    <mergeCell ref="G14:Z14"/>
    <mergeCell ref="DH40:DT40"/>
    <mergeCell ref="A40:F40"/>
    <mergeCell ref="G40:AA40"/>
    <mergeCell ref="AB40:AO40"/>
    <mergeCell ref="AP40:BC40"/>
    <mergeCell ref="BD40:BP40"/>
    <mergeCell ref="BQ40:CD40"/>
    <mergeCell ref="AA4:AN6"/>
    <mergeCell ref="G4:Z6"/>
    <mergeCell ref="BC9:BP9"/>
    <mergeCell ref="G11:Z11"/>
    <mergeCell ref="AA11:AN11"/>
    <mergeCell ref="AO11:BB11"/>
    <mergeCell ref="AO10:BB10"/>
    <mergeCell ref="BC4:BP6"/>
    <mergeCell ref="AO9:BB9"/>
    <mergeCell ref="G7:Z7"/>
    <mergeCell ref="BQ4:DT4"/>
    <mergeCell ref="BQ5:CD6"/>
    <mergeCell ref="CE5:CT6"/>
    <mergeCell ref="BQ19:DT19"/>
    <mergeCell ref="CU13:DG13"/>
    <mergeCell ref="CE20:CT21"/>
    <mergeCell ref="CU10:DG10"/>
    <mergeCell ref="CE11:CT11"/>
    <mergeCell ref="CE13:CT13"/>
    <mergeCell ref="DH6:DT6"/>
    <mergeCell ref="A4:F6"/>
    <mergeCell ref="CU5:DT5"/>
    <mergeCell ref="AO4:BB6"/>
    <mergeCell ref="CE8:CT8"/>
    <mergeCell ref="CE10:CT10"/>
    <mergeCell ref="AA8:AN8"/>
    <mergeCell ref="A9:F9"/>
    <mergeCell ref="CE9:CT9"/>
    <mergeCell ref="AA10:AN10"/>
    <mergeCell ref="BQ9:CD9"/>
    <mergeCell ref="BQ10:CD10"/>
    <mergeCell ref="AA12:AN12"/>
    <mergeCell ref="AO12:BB12"/>
    <mergeCell ref="A10:F10"/>
    <mergeCell ref="G10:Z10"/>
    <mergeCell ref="G12:Z12"/>
    <mergeCell ref="AO7:BB7"/>
    <mergeCell ref="AA7:AN7"/>
    <mergeCell ref="A8:F8"/>
    <mergeCell ref="G8:Z8"/>
    <mergeCell ref="BC10:BP10"/>
    <mergeCell ref="AO8:BB8"/>
    <mergeCell ref="CU6:DG6"/>
    <mergeCell ref="CU12:DG12"/>
    <mergeCell ref="A11:F11"/>
    <mergeCell ref="A12:F12"/>
    <mergeCell ref="G9:Z9"/>
    <mergeCell ref="AA9:AN9"/>
    <mergeCell ref="A7:F7"/>
    <mergeCell ref="CE7:CT7"/>
    <mergeCell ref="BC8:BP8"/>
    <mergeCell ref="BQ8:CD8"/>
    <mergeCell ref="DH12:DT12"/>
    <mergeCell ref="CU7:DG7"/>
    <mergeCell ref="DH7:DT7"/>
    <mergeCell ref="CU8:DG8"/>
    <mergeCell ref="DH8:DT8"/>
    <mergeCell ref="CU9:DG9"/>
    <mergeCell ref="DH9:DT9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3:DT13"/>
    <mergeCell ref="CU21:DG21"/>
    <mergeCell ref="BC12:BP12"/>
    <mergeCell ref="BQ12:CD12"/>
    <mergeCell ref="CE15:CT15"/>
    <mergeCell ref="CU15:DG15"/>
    <mergeCell ref="BQ15:CD15"/>
    <mergeCell ref="BQ20:CD21"/>
    <mergeCell ref="CE12:CT12"/>
    <mergeCell ref="CU20:DT20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A19:F21"/>
    <mergeCell ref="G19:AA21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P29:BC29"/>
    <mergeCell ref="BD29:BP29"/>
    <mergeCell ref="BQ29:CD29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E35:CT35"/>
    <mergeCell ref="A34:F34"/>
    <mergeCell ref="G34:AA34"/>
    <mergeCell ref="AB34:AO34"/>
    <mergeCell ref="AP34:BC34"/>
    <mergeCell ref="BD34:BP34"/>
    <mergeCell ref="BQ34:CD34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DH36:DT36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A52:F52"/>
    <mergeCell ref="G52:AA52"/>
    <mergeCell ref="AB52:AO52"/>
    <mergeCell ref="AP52:BC52"/>
    <mergeCell ref="BD52:BP52"/>
    <mergeCell ref="BQ52:CD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0:F60"/>
    <mergeCell ref="G60:AA60"/>
    <mergeCell ref="AB60:AO60"/>
    <mergeCell ref="AP60:BC60"/>
    <mergeCell ref="BD60:BP60"/>
    <mergeCell ref="BQ60:CD60"/>
    <mergeCell ref="CE60:CT60"/>
    <mergeCell ref="CU60:DG60"/>
    <mergeCell ref="DH60:DT60"/>
    <mergeCell ref="CE67:CT67"/>
    <mergeCell ref="A66:F66"/>
    <mergeCell ref="G66:AA66"/>
    <mergeCell ref="AB66:AO66"/>
    <mergeCell ref="AP66:BC66"/>
    <mergeCell ref="BD66:BP66"/>
    <mergeCell ref="BQ66:CD66"/>
    <mergeCell ref="CE66:CT66"/>
    <mergeCell ref="A15:BB15"/>
    <mergeCell ref="A67:BC67"/>
    <mergeCell ref="CU67:DG67"/>
    <mergeCell ref="DH67:DT67"/>
    <mergeCell ref="CU66:DG66"/>
    <mergeCell ref="DH66:DT66"/>
    <mergeCell ref="BD67:BP67"/>
    <mergeCell ref="BQ67:CD67"/>
    <mergeCell ref="A61:F61"/>
    <mergeCell ref="G61:AA61"/>
    <mergeCell ref="AB61:AO61"/>
    <mergeCell ref="AP61:BC61"/>
    <mergeCell ref="BD61:BP61"/>
    <mergeCell ref="BQ61:CD61"/>
    <mergeCell ref="CE61:CT61"/>
    <mergeCell ref="CU61:DG61"/>
    <mergeCell ref="DH61:DT61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DH62:DT62"/>
    <mergeCell ref="A63:F63"/>
    <mergeCell ref="G63:AA63"/>
    <mergeCell ref="AB63:AO63"/>
    <mergeCell ref="AP63:BC63"/>
    <mergeCell ref="BD63:BP63"/>
    <mergeCell ref="BQ63:CD63"/>
    <mergeCell ref="CE63:CT63"/>
    <mergeCell ref="CU63:DG63"/>
    <mergeCell ref="DH63:DT63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CE39:CT39"/>
    <mergeCell ref="A38:F38"/>
    <mergeCell ref="G38:AA38"/>
    <mergeCell ref="AB38:AO38"/>
    <mergeCell ref="AP38:BC38"/>
    <mergeCell ref="BD38:BP38"/>
    <mergeCell ref="BQ38:CD38"/>
    <mergeCell ref="CU43:DG43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DH44:DT44"/>
    <mergeCell ref="CU39:DG39"/>
    <mergeCell ref="DH39:DT39"/>
    <mergeCell ref="A43:F43"/>
    <mergeCell ref="G43:AA43"/>
    <mergeCell ref="AB43:AO43"/>
    <mergeCell ref="AP43:BC43"/>
    <mergeCell ref="BD43:BP43"/>
    <mergeCell ref="BQ43:CD43"/>
    <mergeCell ref="CE43:CT43"/>
    <mergeCell ref="CU45:DG45"/>
    <mergeCell ref="DH43:DT43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A45:F45"/>
    <mergeCell ref="G45:AA45"/>
    <mergeCell ref="AB45:AO45"/>
    <mergeCell ref="AP45:BC45"/>
    <mergeCell ref="BD45:BP45"/>
    <mergeCell ref="BQ45:CD45"/>
    <mergeCell ref="DH45:DT45"/>
    <mergeCell ref="CU57:DG57"/>
    <mergeCell ref="DH57:DT57"/>
    <mergeCell ref="BQ57:CD57"/>
    <mergeCell ref="CE57:CT57"/>
    <mergeCell ref="BQ46:CD46"/>
    <mergeCell ref="CE46:CT46"/>
    <mergeCell ref="DH46:DT46"/>
    <mergeCell ref="CU46:DG46"/>
    <mergeCell ref="CE45:CT45"/>
    <mergeCell ref="A57:F57"/>
    <mergeCell ref="G57:AA57"/>
    <mergeCell ref="AB57:AO57"/>
    <mergeCell ref="AP57:BC57"/>
    <mergeCell ref="BD57:BP57"/>
    <mergeCell ref="A46:F46"/>
    <mergeCell ref="G46:AA46"/>
    <mergeCell ref="AB46:AO46"/>
    <mergeCell ref="AP46:BC46"/>
    <mergeCell ref="BD46:BP4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1"/>
  <sheetViews>
    <sheetView zoomScaleSheetLayoutView="100" zoomScalePageLayoutView="0" workbookViewId="0" topLeftCell="A19">
      <selection activeCell="DI15" sqref="DI15:DU15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342" t="s">
        <v>203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3"/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3"/>
      <c r="DM2" s="343"/>
      <c r="DN2" s="343"/>
      <c r="DO2" s="343"/>
      <c r="DP2" s="343"/>
      <c r="DQ2" s="343"/>
      <c r="DR2" s="343"/>
      <c r="DS2" s="343"/>
      <c r="DT2" s="343"/>
      <c r="DU2" s="343"/>
      <c r="DV2" s="343"/>
      <c r="DW2" s="343"/>
      <c r="DX2" s="343"/>
      <c r="DY2" s="343"/>
      <c r="DZ2" s="343"/>
      <c r="EA2" s="343"/>
      <c r="EB2" s="343"/>
      <c r="EC2" s="343"/>
      <c r="ED2" s="343"/>
      <c r="EE2" s="343"/>
      <c r="EF2" s="343"/>
      <c r="EG2" s="343"/>
      <c r="EH2" s="343"/>
    </row>
    <row r="3" ht="10.5" customHeight="1"/>
    <row r="4" spans="1:138" s="25" customFormat="1" ht="73.5" customHeight="1">
      <c r="A4" s="332" t="s">
        <v>3</v>
      </c>
      <c r="B4" s="333"/>
      <c r="C4" s="333"/>
      <c r="D4" s="333"/>
      <c r="E4" s="333"/>
      <c r="F4" s="334"/>
      <c r="G4" s="333" t="s">
        <v>21</v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4"/>
      <c r="Z4" s="332" t="s">
        <v>168</v>
      </c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4"/>
      <c r="AN4" s="332" t="s">
        <v>102</v>
      </c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4"/>
      <c r="BB4" s="332" t="s">
        <v>117</v>
      </c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2" t="s">
        <v>190</v>
      </c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4"/>
      <c r="CD4" s="332" t="s">
        <v>130</v>
      </c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4"/>
      <c r="CR4" s="332" t="s">
        <v>135</v>
      </c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8" t="s">
        <v>18</v>
      </c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40"/>
    </row>
    <row r="5" spans="1:138" s="25" customFormat="1" ht="27" customHeight="1">
      <c r="A5" s="335"/>
      <c r="B5" s="336"/>
      <c r="C5" s="336"/>
      <c r="D5" s="336"/>
      <c r="E5" s="336"/>
      <c r="F5" s="337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7"/>
      <c r="Z5" s="335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7"/>
      <c r="AN5" s="335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7"/>
      <c r="BB5" s="335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5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7"/>
      <c r="CD5" s="335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7"/>
      <c r="CR5" s="335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8" t="s">
        <v>2</v>
      </c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40"/>
      <c r="DV5" s="338" t="s">
        <v>33</v>
      </c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40"/>
    </row>
    <row r="6" spans="1:138" s="23" customFormat="1" ht="12.75">
      <c r="A6" s="318">
        <v>1</v>
      </c>
      <c r="B6" s="319"/>
      <c r="C6" s="319"/>
      <c r="D6" s="319"/>
      <c r="E6" s="319"/>
      <c r="F6" s="320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20"/>
      <c r="Z6" s="318">
        <v>3</v>
      </c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20"/>
      <c r="AN6" s="318">
        <v>4</v>
      </c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20"/>
      <c r="BB6" s="318">
        <v>5</v>
      </c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8">
        <v>6</v>
      </c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20"/>
      <c r="CD6" s="318">
        <v>7</v>
      </c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20"/>
      <c r="CR6" s="318">
        <v>8</v>
      </c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8">
        <v>9</v>
      </c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20"/>
      <c r="DV6" s="318">
        <v>10</v>
      </c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20"/>
    </row>
    <row r="7" spans="1:138" s="24" customFormat="1" ht="93" customHeight="1" hidden="1">
      <c r="A7" s="227" t="s">
        <v>6</v>
      </c>
      <c r="B7" s="241"/>
      <c r="C7" s="241"/>
      <c r="D7" s="241"/>
      <c r="E7" s="241"/>
      <c r="F7" s="242"/>
      <c r="G7" s="323" t="s">
        <v>103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4"/>
      <c r="Z7" s="129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1"/>
      <c r="AN7" s="129" t="s">
        <v>1</v>
      </c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129" t="s">
        <v>1</v>
      </c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29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1"/>
      <c r="CD7" s="129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1"/>
      <c r="CR7" s="129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129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1"/>
      <c r="DV7" s="129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1"/>
    </row>
    <row r="8" spans="1:138" s="24" customFormat="1" ht="12.75" hidden="1">
      <c r="A8" s="227" t="s">
        <v>22</v>
      </c>
      <c r="B8" s="241"/>
      <c r="C8" s="241"/>
      <c r="D8" s="241"/>
      <c r="E8" s="241"/>
      <c r="F8" s="242"/>
      <c r="G8" s="323" t="s">
        <v>53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4"/>
      <c r="Z8" s="129" t="s">
        <v>1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1"/>
      <c r="AN8" s="129" t="s">
        <v>1</v>
      </c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29" t="s">
        <v>1</v>
      </c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29" t="s">
        <v>1</v>
      </c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  <c r="CD8" s="129" t="s">
        <v>1</v>
      </c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1"/>
      <c r="CR8" s="129" t="s">
        <v>1</v>
      </c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29" t="s">
        <v>1</v>
      </c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1"/>
      <c r="DV8" s="129" t="s">
        <v>1</v>
      </c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1"/>
    </row>
    <row r="9" spans="1:138" s="24" customFormat="1" ht="12.75" hidden="1">
      <c r="A9" s="227"/>
      <c r="B9" s="241"/>
      <c r="C9" s="241"/>
      <c r="D9" s="241"/>
      <c r="E9" s="241"/>
      <c r="F9" s="242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4"/>
      <c r="Z9" s="129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129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29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1"/>
      <c r="CD9" s="129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1"/>
      <c r="CR9" s="129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129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29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1"/>
    </row>
    <row r="10" spans="1:138" s="24" customFormat="1" ht="52.5" customHeight="1">
      <c r="A10" s="227" t="s">
        <v>7</v>
      </c>
      <c r="B10" s="241"/>
      <c r="C10" s="241"/>
      <c r="D10" s="241"/>
      <c r="E10" s="241"/>
      <c r="F10" s="242"/>
      <c r="G10" s="323" t="s">
        <v>105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4"/>
      <c r="Z10" s="129">
        <v>226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29" t="s">
        <v>1</v>
      </c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129" t="s">
        <v>1</v>
      </c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5">
        <f>BP12+BP13+BP14+BP15</f>
        <v>10308567.660000002</v>
      </c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1"/>
      <c r="CD10" s="135">
        <f>CD12+CD13+CD14+CD15</f>
        <v>10308567.660000002</v>
      </c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1"/>
      <c r="CR10" s="129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29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1"/>
      <c r="DV10" s="129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1"/>
    </row>
    <row r="11" spans="1:138" s="24" customFormat="1" ht="18" customHeight="1">
      <c r="A11" s="227" t="s">
        <v>25</v>
      </c>
      <c r="B11" s="241"/>
      <c r="C11" s="241"/>
      <c r="D11" s="241"/>
      <c r="E11" s="241"/>
      <c r="F11" s="242"/>
      <c r="G11" s="323" t="s">
        <v>104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4"/>
      <c r="Z11" s="129" t="s">
        <v>1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29" t="s">
        <v>1</v>
      </c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1"/>
      <c r="BB11" s="129" t="s">
        <v>1</v>
      </c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29" t="s">
        <v>1</v>
      </c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1"/>
      <c r="CD11" s="129" t="s">
        <v>1</v>
      </c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1"/>
      <c r="CR11" s="129" t="s">
        <v>1</v>
      </c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29" t="s">
        <v>1</v>
      </c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1"/>
      <c r="DV11" s="129" t="s">
        <v>1</v>
      </c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1"/>
    </row>
    <row r="12" spans="1:138" s="24" customFormat="1" ht="60.75" customHeight="1">
      <c r="A12" s="227" t="s">
        <v>248</v>
      </c>
      <c r="B12" s="241"/>
      <c r="C12" s="241"/>
      <c r="D12" s="241"/>
      <c r="E12" s="241"/>
      <c r="F12" s="242"/>
      <c r="G12" s="323" t="s">
        <v>223</v>
      </c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4"/>
      <c r="Z12" s="129">
        <v>226</v>
      </c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29">
        <v>1</v>
      </c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  <c r="BB12" s="135">
        <v>7659753.79</v>
      </c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35">
        <f>BB12</f>
        <v>7659753.79</v>
      </c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6"/>
      <c r="CD12" s="135">
        <f>BP12</f>
        <v>7659753.79</v>
      </c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6"/>
      <c r="CR12" s="135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13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6"/>
      <c r="DV12" s="13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6"/>
    </row>
    <row r="13" spans="1:138" s="24" customFormat="1" ht="74.25" customHeight="1">
      <c r="A13" s="227" t="s">
        <v>308</v>
      </c>
      <c r="B13" s="241"/>
      <c r="C13" s="241"/>
      <c r="D13" s="241"/>
      <c r="E13" s="241"/>
      <c r="F13" s="242"/>
      <c r="G13" s="323" t="s">
        <v>223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4"/>
      <c r="Z13" s="129">
        <v>226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1"/>
      <c r="AN13" s="129">
        <v>2</v>
      </c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1"/>
      <c r="BB13" s="135">
        <v>804446.92</v>
      </c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35">
        <f>AN13*BB13</f>
        <v>1608893.84</v>
      </c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6"/>
      <c r="CD13" s="135">
        <f>BP13</f>
        <v>1608893.84</v>
      </c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6"/>
      <c r="CR13" s="135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13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6"/>
      <c r="DV13" s="13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6"/>
    </row>
    <row r="14" spans="1:138" s="24" customFormat="1" ht="74.25" customHeight="1">
      <c r="A14" s="227" t="s">
        <v>315</v>
      </c>
      <c r="B14" s="241"/>
      <c r="C14" s="241"/>
      <c r="D14" s="241"/>
      <c r="E14" s="241"/>
      <c r="F14" s="242"/>
      <c r="G14" s="323" t="s">
        <v>223</v>
      </c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4"/>
      <c r="Z14" s="129">
        <v>226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1"/>
      <c r="AN14" s="129">
        <v>2</v>
      </c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1"/>
      <c r="BB14" s="135">
        <v>376285.44</v>
      </c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35">
        <f>AN14*BB14</f>
        <v>752570.88</v>
      </c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6"/>
      <c r="CD14" s="135">
        <f>BP14</f>
        <v>752570.88</v>
      </c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6"/>
      <c r="CR14" s="135"/>
      <c r="CS14" s="331"/>
      <c r="CT14" s="331"/>
      <c r="CU14" s="331"/>
      <c r="CV14" s="331"/>
      <c r="CW14" s="331"/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13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6"/>
      <c r="DV14" s="13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6"/>
    </row>
    <row r="15" spans="1:138" s="24" customFormat="1" ht="74.25" customHeight="1">
      <c r="A15" s="227" t="s">
        <v>336</v>
      </c>
      <c r="B15" s="241"/>
      <c r="C15" s="241"/>
      <c r="D15" s="241"/>
      <c r="E15" s="241"/>
      <c r="F15" s="242"/>
      <c r="G15" s="323" t="s">
        <v>309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4"/>
      <c r="Z15" s="129">
        <v>226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29">
        <v>1</v>
      </c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35">
        <v>287349.15</v>
      </c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35">
        <f>AN15*BB15</f>
        <v>287349.15</v>
      </c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6"/>
      <c r="CD15" s="135">
        <f>BP15</f>
        <v>287349.15</v>
      </c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6"/>
      <c r="CR15" s="135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13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6"/>
      <c r="DV15" s="13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6"/>
    </row>
    <row r="16" spans="1:138" s="24" customFormat="1" ht="66" customHeight="1">
      <c r="A16" s="227" t="s">
        <v>8</v>
      </c>
      <c r="B16" s="241"/>
      <c r="C16" s="241"/>
      <c r="D16" s="241"/>
      <c r="E16" s="241"/>
      <c r="F16" s="242"/>
      <c r="G16" s="323" t="s">
        <v>106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4"/>
      <c r="Z16" s="129">
        <v>226</v>
      </c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29" t="s">
        <v>1</v>
      </c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1"/>
      <c r="BB16" s="129" t="s">
        <v>1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5">
        <f>BP17</f>
        <v>266920</v>
      </c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1"/>
      <c r="CD16" s="135">
        <f>CD17</f>
        <v>266920</v>
      </c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1"/>
      <c r="CR16" s="129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129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1"/>
      <c r="DV16" s="129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1"/>
    </row>
    <row r="17" spans="1:138" s="24" customFormat="1" ht="52.5" customHeight="1">
      <c r="A17" s="227" t="s">
        <v>11</v>
      </c>
      <c r="B17" s="241"/>
      <c r="C17" s="241"/>
      <c r="D17" s="241"/>
      <c r="E17" s="241"/>
      <c r="F17" s="242"/>
      <c r="G17" s="323" t="s">
        <v>107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4"/>
      <c r="Z17" s="129">
        <v>226</v>
      </c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29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1"/>
      <c r="BB17" s="135">
        <f>SUM(BB18:BO19)</f>
        <v>266920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5">
        <f>SUM(BP18:CC19)</f>
        <v>266920</v>
      </c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5">
        <f>SUM(CD18:CQ19)</f>
        <v>266920</v>
      </c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29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129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1"/>
      <c r="DV17" s="129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1"/>
    </row>
    <row r="18" spans="1:138" s="24" customFormat="1" ht="52.5" customHeight="1">
      <c r="A18" s="227" t="s">
        <v>278</v>
      </c>
      <c r="B18" s="241"/>
      <c r="C18" s="241"/>
      <c r="D18" s="241"/>
      <c r="E18" s="241"/>
      <c r="F18" s="242"/>
      <c r="G18" s="323" t="s">
        <v>231</v>
      </c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4"/>
      <c r="Z18" s="129">
        <v>226</v>
      </c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29">
        <v>1</v>
      </c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1"/>
      <c r="BB18" s="135">
        <v>8200</v>
      </c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35">
        <f>BB18</f>
        <v>8200</v>
      </c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6"/>
      <c r="CD18" s="135">
        <f>BP18</f>
        <v>8200</v>
      </c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6"/>
      <c r="CR18" s="135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13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6"/>
      <c r="DV18" s="13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6"/>
    </row>
    <row r="19" spans="1:138" s="24" customFormat="1" ht="52.5" customHeight="1">
      <c r="A19" s="227" t="s">
        <v>279</v>
      </c>
      <c r="B19" s="241"/>
      <c r="C19" s="241"/>
      <c r="D19" s="241"/>
      <c r="E19" s="241"/>
      <c r="F19" s="242"/>
      <c r="G19" s="323" t="s">
        <v>232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4"/>
      <c r="Z19" s="129">
        <v>226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29">
        <v>1</v>
      </c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5">
        <v>258720</v>
      </c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35">
        <f>BB19</f>
        <v>258720</v>
      </c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6"/>
      <c r="CD19" s="135">
        <f>BP19</f>
        <v>258720</v>
      </c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6"/>
      <c r="CR19" s="135"/>
      <c r="CS19" s="331"/>
      <c r="CT19" s="331"/>
      <c r="CU19" s="331"/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13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6"/>
      <c r="DV19" s="13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6"/>
    </row>
    <row r="20" spans="1:138" s="24" customFormat="1" ht="13.5" customHeight="1">
      <c r="A20" s="227"/>
      <c r="B20" s="241"/>
      <c r="C20" s="241"/>
      <c r="D20" s="241"/>
      <c r="E20" s="241"/>
      <c r="F20" s="242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129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/>
      <c r="AN20" s="129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29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29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1"/>
      <c r="CD20" s="129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1"/>
      <c r="CR20" s="129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129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1"/>
      <c r="DV20" s="129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1"/>
    </row>
    <row r="21" spans="1:138" s="24" customFormat="1" ht="24" customHeight="1">
      <c r="A21" s="227" t="s">
        <v>9</v>
      </c>
      <c r="B21" s="241"/>
      <c r="C21" s="241"/>
      <c r="D21" s="241"/>
      <c r="E21" s="241"/>
      <c r="F21" s="242"/>
      <c r="G21" s="323" t="s">
        <v>225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4"/>
      <c r="Z21" s="129">
        <v>226</v>
      </c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  <c r="AN21" s="129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1"/>
      <c r="BB21" s="135">
        <f>BB22+BB23+BB24</f>
        <v>17032995</v>
      </c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5">
        <f>BP22+BP23+BP24</f>
        <v>17032995</v>
      </c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5">
        <f>CD22+CD23+CD24</f>
        <v>5127925</v>
      </c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5">
        <f>CR22+CR24</f>
        <v>3607000</v>
      </c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5">
        <f>DI22+DI24</f>
        <v>8298070</v>
      </c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1"/>
      <c r="DV21" s="129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</row>
    <row r="22" spans="1:138" s="24" customFormat="1" ht="59.25" customHeight="1">
      <c r="A22" s="227" t="s">
        <v>224</v>
      </c>
      <c r="B22" s="241"/>
      <c r="C22" s="241"/>
      <c r="D22" s="241"/>
      <c r="E22" s="241"/>
      <c r="F22" s="242"/>
      <c r="G22" s="323" t="s">
        <v>223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4"/>
      <c r="Z22" s="129">
        <v>226</v>
      </c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29">
        <v>1</v>
      </c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1"/>
      <c r="BB22" s="135">
        <v>13827250</v>
      </c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35">
        <f>BB22</f>
        <v>13827250</v>
      </c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6"/>
      <c r="CD22" s="135">
        <v>4424720</v>
      </c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135">
        <v>3451077</v>
      </c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35">
        <v>5951453</v>
      </c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6"/>
      <c r="DV22" s="13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6"/>
    </row>
    <row r="23" spans="1:138" s="24" customFormat="1" ht="59.25" customHeight="1">
      <c r="A23" s="227" t="s">
        <v>310</v>
      </c>
      <c r="B23" s="241"/>
      <c r="C23" s="241"/>
      <c r="D23" s="241"/>
      <c r="E23" s="241"/>
      <c r="F23" s="242"/>
      <c r="G23" s="323" t="s">
        <v>309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4"/>
      <c r="Z23" s="129">
        <v>226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29">
        <v>1</v>
      </c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5">
        <v>32085</v>
      </c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35">
        <f>BB23</f>
        <v>32085</v>
      </c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6"/>
      <c r="CD23" s="135">
        <f>BP23</f>
        <v>32085</v>
      </c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6"/>
      <c r="CR23" s="13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3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6"/>
      <c r="DV23" s="13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6"/>
    </row>
    <row r="24" spans="1:138" s="24" customFormat="1" ht="59.25" customHeight="1">
      <c r="A24" s="227" t="s">
        <v>314</v>
      </c>
      <c r="B24" s="241"/>
      <c r="C24" s="241"/>
      <c r="D24" s="241"/>
      <c r="E24" s="241"/>
      <c r="F24" s="242"/>
      <c r="G24" s="323" t="s">
        <v>309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4"/>
      <c r="Z24" s="129">
        <v>226</v>
      </c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1"/>
      <c r="AN24" s="129">
        <v>1</v>
      </c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5">
        <v>3173660</v>
      </c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35">
        <f>BB24</f>
        <v>3173660</v>
      </c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6"/>
      <c r="CD24" s="135">
        <v>671120</v>
      </c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6"/>
      <c r="CR24" s="135">
        <v>155923</v>
      </c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35">
        <v>2346617</v>
      </c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6"/>
      <c r="DV24" s="13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6"/>
    </row>
    <row r="25" spans="1:138" s="24" customFormat="1" ht="13.5" customHeight="1">
      <c r="A25" s="227" t="s">
        <v>10</v>
      </c>
      <c r="B25" s="241"/>
      <c r="C25" s="241"/>
      <c r="D25" s="241"/>
      <c r="E25" s="241"/>
      <c r="F25" s="242"/>
      <c r="G25" s="323" t="s">
        <v>233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4"/>
      <c r="Z25" s="129">
        <v>226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129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  <c r="BB25" s="13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35">
        <f>SUM(BP26:CC30)</f>
        <v>861917.36</v>
      </c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6"/>
      <c r="CD25" s="135">
        <f>SUM(CD26:CQ30)</f>
        <v>861917.36</v>
      </c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6"/>
      <c r="CR25" s="13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3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6"/>
      <c r="DV25" s="13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6"/>
    </row>
    <row r="26" spans="1:138" s="24" customFormat="1" ht="50.25" customHeight="1">
      <c r="A26" s="227" t="s">
        <v>100</v>
      </c>
      <c r="B26" s="241"/>
      <c r="C26" s="241"/>
      <c r="D26" s="241"/>
      <c r="E26" s="241"/>
      <c r="F26" s="242"/>
      <c r="G26" s="323" t="s">
        <v>234</v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4"/>
      <c r="Z26" s="129">
        <v>226</v>
      </c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29">
        <v>1</v>
      </c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35">
        <v>55200</v>
      </c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35">
        <f>BB26*AN26</f>
        <v>55200</v>
      </c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6"/>
      <c r="CD26" s="135">
        <f>BP26</f>
        <v>55200</v>
      </c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3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3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6"/>
      <c r="DV26" s="13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6"/>
    </row>
    <row r="27" spans="1:138" s="24" customFormat="1" ht="13.5" customHeight="1">
      <c r="A27" s="227" t="s">
        <v>249</v>
      </c>
      <c r="B27" s="241"/>
      <c r="C27" s="241"/>
      <c r="D27" s="241"/>
      <c r="E27" s="241"/>
      <c r="F27" s="242"/>
      <c r="G27" s="323" t="s">
        <v>235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4"/>
      <c r="Z27" s="129">
        <v>226</v>
      </c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129">
        <v>1</v>
      </c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1"/>
      <c r="BB27" s="135">
        <v>330950</v>
      </c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35">
        <f>BB27*AN27</f>
        <v>330950</v>
      </c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6"/>
      <c r="CD27" s="135">
        <f>BP27</f>
        <v>330950</v>
      </c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3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3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6"/>
      <c r="DV27" s="13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6"/>
    </row>
    <row r="28" spans="1:138" s="24" customFormat="1" ht="13.5" customHeight="1">
      <c r="A28" s="227" t="s">
        <v>250</v>
      </c>
      <c r="B28" s="241"/>
      <c r="C28" s="241"/>
      <c r="D28" s="241"/>
      <c r="E28" s="241"/>
      <c r="F28" s="242"/>
      <c r="G28" s="323" t="s">
        <v>236</v>
      </c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4"/>
      <c r="Z28" s="129">
        <v>226</v>
      </c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1"/>
      <c r="AN28" s="129">
        <v>1</v>
      </c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5">
        <v>430767.36</v>
      </c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35">
        <f>BB28*AN28</f>
        <v>430767.36</v>
      </c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6"/>
      <c r="CD28" s="135">
        <f>BP28</f>
        <v>430767.36</v>
      </c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6"/>
      <c r="CR28" s="13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3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6"/>
      <c r="DV28" s="13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6"/>
    </row>
    <row r="29" spans="1:138" s="24" customFormat="1" ht="13.5" customHeight="1">
      <c r="A29" s="227" t="s">
        <v>251</v>
      </c>
      <c r="B29" s="241"/>
      <c r="C29" s="241"/>
      <c r="D29" s="241"/>
      <c r="E29" s="241"/>
      <c r="F29" s="242"/>
      <c r="G29" s="323" t="s">
        <v>236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4"/>
      <c r="Z29" s="129">
        <v>226</v>
      </c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>
        <v>1</v>
      </c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1"/>
      <c r="BB29" s="13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35">
        <f>BB29*AN29</f>
        <v>0</v>
      </c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6"/>
      <c r="CD29" s="135">
        <f>BP29</f>
        <v>0</v>
      </c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6"/>
      <c r="CR29" s="13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3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6"/>
      <c r="DV29" s="13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6"/>
    </row>
    <row r="30" spans="1:138" s="24" customFormat="1" ht="64.5" customHeight="1">
      <c r="A30" s="227" t="s">
        <v>287</v>
      </c>
      <c r="B30" s="241"/>
      <c r="C30" s="241"/>
      <c r="D30" s="241"/>
      <c r="E30" s="241"/>
      <c r="F30" s="242"/>
      <c r="G30" s="323" t="s">
        <v>288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4"/>
      <c r="Z30" s="129">
        <v>226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29">
        <v>1</v>
      </c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5">
        <v>45000</v>
      </c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35">
        <f>BB30*AN30</f>
        <v>45000</v>
      </c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6"/>
      <c r="CD30" s="135">
        <f>BP30</f>
        <v>45000</v>
      </c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6"/>
      <c r="CR30" s="13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3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6"/>
      <c r="DV30" s="13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6"/>
    </row>
    <row r="31" spans="1:138" s="24" customFormat="1" ht="13.5" customHeight="1">
      <c r="A31" s="262" t="s">
        <v>17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2"/>
      <c r="BP31" s="135">
        <f>BP25+BP21+BP16+BP10+BP7</f>
        <v>28470400.020000003</v>
      </c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  <c r="CD31" s="135">
        <f>CD25+CD21+CD16+CD10+CD7</f>
        <v>16565330.020000003</v>
      </c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1"/>
      <c r="CR31" s="135">
        <f>CR25+CR21+CR16+CR10+CR7</f>
        <v>3607000</v>
      </c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5">
        <f>DI25+DI21+DI16+DI10+DI7</f>
        <v>8298070</v>
      </c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1"/>
      <c r="DV31" s="129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1"/>
    </row>
    <row r="32" ht="19.5" customHeight="1"/>
  </sheetData>
  <sheetProtection/>
  <mergeCells count="268">
    <mergeCell ref="CR15:DH15"/>
    <mergeCell ref="DI15:DU15"/>
    <mergeCell ref="DV15:EH15"/>
    <mergeCell ref="A15:F15"/>
    <mergeCell ref="G15:Y15"/>
    <mergeCell ref="Z15:AM15"/>
    <mergeCell ref="AN15:BA15"/>
    <mergeCell ref="BB15:BO15"/>
    <mergeCell ref="BP15:CC15"/>
    <mergeCell ref="DI24:DU24"/>
    <mergeCell ref="DV24:EH24"/>
    <mergeCell ref="A14:F14"/>
    <mergeCell ref="G14:Y14"/>
    <mergeCell ref="Z14:AM14"/>
    <mergeCell ref="AN14:BA14"/>
    <mergeCell ref="BB14:BO14"/>
    <mergeCell ref="BP14:CC14"/>
    <mergeCell ref="CD14:CQ14"/>
    <mergeCell ref="CD15:CQ15"/>
    <mergeCell ref="DI29:DU29"/>
    <mergeCell ref="BP31:CC31"/>
    <mergeCell ref="DI31:DU31"/>
    <mergeCell ref="A24:F24"/>
    <mergeCell ref="G24:Y24"/>
    <mergeCell ref="Z24:AM24"/>
    <mergeCell ref="AN24:BA24"/>
    <mergeCell ref="BB24:BO24"/>
    <mergeCell ref="BP24:CC24"/>
    <mergeCell ref="CR24:DH24"/>
    <mergeCell ref="A28:F28"/>
    <mergeCell ref="CD31:CQ31"/>
    <mergeCell ref="CD30:CQ30"/>
    <mergeCell ref="BB30:BO30"/>
    <mergeCell ref="CD29:CQ29"/>
    <mergeCell ref="CR29:DH29"/>
    <mergeCell ref="A29:F29"/>
    <mergeCell ref="G29:Y29"/>
    <mergeCell ref="Z29:AM29"/>
    <mergeCell ref="AN29:BA29"/>
    <mergeCell ref="BB29:BO29"/>
    <mergeCell ref="BP29:CC29"/>
    <mergeCell ref="DV29:EH29"/>
    <mergeCell ref="CD19:CQ19"/>
    <mergeCell ref="CR19:DH19"/>
    <mergeCell ref="DI19:DU19"/>
    <mergeCell ref="DV19:EH19"/>
    <mergeCell ref="CD21:CQ21"/>
    <mergeCell ref="CR21:DH21"/>
    <mergeCell ref="DI21:DU21"/>
    <mergeCell ref="BP19:CC19"/>
    <mergeCell ref="A18:F18"/>
    <mergeCell ref="CD18:CQ18"/>
    <mergeCell ref="G18:Y18"/>
    <mergeCell ref="BP18:CC18"/>
    <mergeCell ref="A19:F19"/>
    <mergeCell ref="A2:EH2"/>
    <mergeCell ref="G13:Y13"/>
    <mergeCell ref="AN13:BA13"/>
    <mergeCell ref="BB13:BO13"/>
    <mergeCell ref="DI13:DU13"/>
    <mergeCell ref="A11:F11"/>
    <mergeCell ref="CD10:CQ10"/>
    <mergeCell ref="A10:F10"/>
    <mergeCell ref="G10:Y10"/>
    <mergeCell ref="AN10:BA10"/>
    <mergeCell ref="DV18:EH18"/>
    <mergeCell ref="CR14:DH14"/>
    <mergeCell ref="DI14:DU14"/>
    <mergeCell ref="G11:Y11"/>
    <mergeCell ref="AN11:BA11"/>
    <mergeCell ref="BB11:BO11"/>
    <mergeCell ref="CR11:DH11"/>
    <mergeCell ref="CR13:DH13"/>
    <mergeCell ref="CD12:CQ12"/>
    <mergeCell ref="DV12:EH12"/>
    <mergeCell ref="BB10:BO10"/>
    <mergeCell ref="Z10:AM10"/>
    <mergeCell ref="BP10:CC10"/>
    <mergeCell ref="BP13:CC13"/>
    <mergeCell ref="CD13:CQ13"/>
    <mergeCell ref="DV13:EH13"/>
    <mergeCell ref="BP11:CC11"/>
    <mergeCell ref="CD11:CQ11"/>
    <mergeCell ref="DI11:DU11"/>
    <mergeCell ref="DV11:EH11"/>
    <mergeCell ref="A7:F7"/>
    <mergeCell ref="G7:Y7"/>
    <mergeCell ref="AN7:BA7"/>
    <mergeCell ref="BB7:BO7"/>
    <mergeCell ref="BP7:CC7"/>
    <mergeCell ref="A8:F8"/>
    <mergeCell ref="G8:Y8"/>
    <mergeCell ref="Z8:AM8"/>
    <mergeCell ref="DV31:EH31"/>
    <mergeCell ref="DI16:DU16"/>
    <mergeCell ref="DV16:EH16"/>
    <mergeCell ref="BP17:CC17"/>
    <mergeCell ref="CR31:DH31"/>
    <mergeCell ref="DI30:DU30"/>
    <mergeCell ref="CR18:DH18"/>
    <mergeCell ref="DI18:DU18"/>
    <mergeCell ref="CR30:DH30"/>
    <mergeCell ref="BP30:CC30"/>
    <mergeCell ref="CD7:CQ7"/>
    <mergeCell ref="CR16:DH16"/>
    <mergeCell ref="DI10:DU10"/>
    <mergeCell ref="DV9:EH9"/>
    <mergeCell ref="DI8:DU8"/>
    <mergeCell ref="CR7:DH7"/>
    <mergeCell ref="CR8:DH8"/>
    <mergeCell ref="DV14:EH14"/>
    <mergeCell ref="CD8:CQ8"/>
    <mergeCell ref="DI7:DU7"/>
    <mergeCell ref="DI9:DU9"/>
    <mergeCell ref="DV8:EH8"/>
    <mergeCell ref="DV10:EH10"/>
    <mergeCell ref="DI20:DU20"/>
    <mergeCell ref="DV30:EH30"/>
    <mergeCell ref="CR17:DH17"/>
    <mergeCell ref="DI17:DU17"/>
    <mergeCell ref="DV17:EH17"/>
    <mergeCell ref="CR20:DH20"/>
    <mergeCell ref="CR9:DH9"/>
    <mergeCell ref="DV7:EH7"/>
    <mergeCell ref="DI4:EH4"/>
    <mergeCell ref="DV5:EH5"/>
    <mergeCell ref="Z6:AM6"/>
    <mergeCell ref="Z7:AM7"/>
    <mergeCell ref="CR4:DH5"/>
    <mergeCell ref="CR6:DH6"/>
    <mergeCell ref="DI6:DU6"/>
    <mergeCell ref="DV6:EH6"/>
    <mergeCell ref="BP4:CC5"/>
    <mergeCell ref="CD4:CQ5"/>
    <mergeCell ref="BP6:CC6"/>
    <mergeCell ref="G4:Y5"/>
    <mergeCell ref="G6:Y6"/>
    <mergeCell ref="BB4:BO5"/>
    <mergeCell ref="BB6:BO6"/>
    <mergeCell ref="AN4:BA5"/>
    <mergeCell ref="Z4:AM5"/>
    <mergeCell ref="CD6:CQ6"/>
    <mergeCell ref="A6:F6"/>
    <mergeCell ref="A16:F16"/>
    <mergeCell ref="CD16:CQ16"/>
    <mergeCell ref="BP20:CC20"/>
    <mergeCell ref="CD20:CQ20"/>
    <mergeCell ref="CD9:CQ9"/>
    <mergeCell ref="A9:F9"/>
    <mergeCell ref="G9:Y9"/>
    <mergeCell ref="CD17:CQ17"/>
    <mergeCell ref="G16:Y16"/>
    <mergeCell ref="BP9:CC9"/>
    <mergeCell ref="AN8:BA8"/>
    <mergeCell ref="AN9:BA9"/>
    <mergeCell ref="A4:F5"/>
    <mergeCell ref="DI5:DU5"/>
    <mergeCell ref="A20:F20"/>
    <mergeCell ref="G20:Y20"/>
    <mergeCell ref="AN20:BA20"/>
    <mergeCell ref="BB20:BO20"/>
    <mergeCell ref="BP8:CC8"/>
    <mergeCell ref="Z9:AM9"/>
    <mergeCell ref="BB8:BO8"/>
    <mergeCell ref="BB9:BO9"/>
    <mergeCell ref="AN6:BA6"/>
    <mergeCell ref="A30:F30"/>
    <mergeCell ref="G30:Y30"/>
    <mergeCell ref="A17:F17"/>
    <mergeCell ref="A13:F13"/>
    <mergeCell ref="A25:F25"/>
    <mergeCell ref="G25:Y25"/>
    <mergeCell ref="AN30:BA30"/>
    <mergeCell ref="G17:Y17"/>
    <mergeCell ref="AN17:BA17"/>
    <mergeCell ref="DV20:EH20"/>
    <mergeCell ref="BB17:BO17"/>
    <mergeCell ref="DV21:EH21"/>
    <mergeCell ref="CD25:CQ25"/>
    <mergeCell ref="CR25:DH25"/>
    <mergeCell ref="G19:Y19"/>
    <mergeCell ref="Z25:AM25"/>
    <mergeCell ref="CR10:DH10"/>
    <mergeCell ref="A31:BO31"/>
    <mergeCell ref="Z11:AM11"/>
    <mergeCell ref="Z13:AM13"/>
    <mergeCell ref="Z16:AM16"/>
    <mergeCell ref="Z17:AM17"/>
    <mergeCell ref="Z20:AM20"/>
    <mergeCell ref="Z30:AM30"/>
    <mergeCell ref="BP16:CC16"/>
    <mergeCell ref="A12:F12"/>
    <mergeCell ref="G12:Y12"/>
    <mergeCell ref="Z12:AM12"/>
    <mergeCell ref="AN12:BA12"/>
    <mergeCell ref="BB12:BO12"/>
    <mergeCell ref="BP12:CC12"/>
    <mergeCell ref="CR12:DH12"/>
    <mergeCell ref="DI12:DU12"/>
    <mergeCell ref="AN16:BA16"/>
    <mergeCell ref="A21:F21"/>
    <mergeCell ref="G21:Y21"/>
    <mergeCell ref="Z21:AM21"/>
    <mergeCell ref="AN21:BA21"/>
    <mergeCell ref="BB21:BO21"/>
    <mergeCell ref="AN18:BA18"/>
    <mergeCell ref="BB18:BO18"/>
    <mergeCell ref="BP21:CC21"/>
    <mergeCell ref="DV22:EH22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CD23:CQ23"/>
    <mergeCell ref="CR23:DH23"/>
    <mergeCell ref="DI23:DU23"/>
    <mergeCell ref="CD24:CQ24"/>
    <mergeCell ref="BB16:BO16"/>
    <mergeCell ref="Z18:AM18"/>
    <mergeCell ref="DI22:DU22"/>
    <mergeCell ref="Z19:AM19"/>
    <mergeCell ref="AN19:BA19"/>
    <mergeCell ref="BB19:BO19"/>
    <mergeCell ref="CR26:DH26"/>
    <mergeCell ref="DI26:DU26"/>
    <mergeCell ref="AN25:BA25"/>
    <mergeCell ref="BB25:BO25"/>
    <mergeCell ref="BP25:CC25"/>
    <mergeCell ref="DI25:DU25"/>
    <mergeCell ref="CR27:DH27"/>
    <mergeCell ref="DI27:DU27"/>
    <mergeCell ref="DV25:EH25"/>
    <mergeCell ref="A26:F26"/>
    <mergeCell ref="G26:Y26"/>
    <mergeCell ref="Z26:AM26"/>
    <mergeCell ref="AN26:BA26"/>
    <mergeCell ref="BB26:BO26"/>
    <mergeCell ref="BP26:CC26"/>
    <mergeCell ref="CD26:CQ26"/>
    <mergeCell ref="G27:Y27"/>
    <mergeCell ref="Z27:AM27"/>
    <mergeCell ref="AN27:BA27"/>
    <mergeCell ref="BB27:BO27"/>
    <mergeCell ref="BP27:CC27"/>
    <mergeCell ref="CD27:CQ27"/>
    <mergeCell ref="G28:Y28"/>
    <mergeCell ref="Z28:AM28"/>
    <mergeCell ref="AN28:BA28"/>
    <mergeCell ref="BB28:BO28"/>
    <mergeCell ref="BP28:CC28"/>
    <mergeCell ref="DV28:EH28"/>
    <mergeCell ref="CD28:CQ28"/>
    <mergeCell ref="CR28:DH28"/>
    <mergeCell ref="DI28:DU28"/>
    <mergeCell ref="DV27:EH27"/>
    <mergeCell ref="DV23:EH23"/>
    <mergeCell ref="A23:F23"/>
    <mergeCell ref="G23:Y23"/>
    <mergeCell ref="Z23:AM23"/>
    <mergeCell ref="AN23:BA23"/>
    <mergeCell ref="BB23:BO23"/>
    <mergeCell ref="BP23:CC23"/>
    <mergeCell ref="DV26:EH26"/>
    <mergeCell ref="A27:F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zoomScaleSheetLayoutView="100" zoomScalePageLayoutView="0" workbookViewId="0" topLeftCell="A1">
      <selection activeCell="BP13" sqref="BP13:CC13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108</v>
      </c>
    </row>
    <row r="2" s="4" customFormat="1" ht="12.75" customHeight="1"/>
    <row r="3" spans="1:138" s="3" customFormat="1" ht="73.5" customHeight="1">
      <c r="A3" s="357" t="s">
        <v>3</v>
      </c>
      <c r="B3" s="358"/>
      <c r="C3" s="358"/>
      <c r="D3" s="358"/>
      <c r="E3" s="358"/>
      <c r="F3" s="359"/>
      <c r="G3" s="358" t="s">
        <v>21</v>
      </c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57" t="s">
        <v>168</v>
      </c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9"/>
      <c r="AN3" s="357" t="s">
        <v>102</v>
      </c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9"/>
      <c r="BB3" s="357" t="s">
        <v>117</v>
      </c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9"/>
      <c r="BP3" s="357" t="s">
        <v>190</v>
      </c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9"/>
      <c r="CD3" s="332" t="s">
        <v>130</v>
      </c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4"/>
      <c r="CR3" s="332" t="s">
        <v>135</v>
      </c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8" t="s">
        <v>18</v>
      </c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40"/>
    </row>
    <row r="4" spans="1:138" s="3" customFormat="1" ht="33" customHeight="1">
      <c r="A4" s="360"/>
      <c r="B4" s="361"/>
      <c r="C4" s="361"/>
      <c r="D4" s="361"/>
      <c r="E4" s="361"/>
      <c r="F4" s="362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2"/>
      <c r="Z4" s="360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2"/>
      <c r="AN4" s="360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2"/>
      <c r="BB4" s="360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2"/>
      <c r="BP4" s="360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2"/>
      <c r="CD4" s="335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7"/>
      <c r="CR4" s="335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8" t="s">
        <v>2</v>
      </c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 t="s">
        <v>33</v>
      </c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40"/>
    </row>
    <row r="5" spans="1:138" s="6" customFormat="1" ht="12.75">
      <c r="A5" s="198">
        <v>1</v>
      </c>
      <c r="B5" s="199"/>
      <c r="C5" s="199"/>
      <c r="D5" s="199"/>
      <c r="E5" s="199"/>
      <c r="F5" s="200"/>
      <c r="G5" s="355">
        <v>2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6"/>
      <c r="Z5" s="346">
        <v>3</v>
      </c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50"/>
      <c r="AN5" s="354">
        <v>4</v>
      </c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6"/>
      <c r="BB5" s="354">
        <v>5</v>
      </c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6"/>
      <c r="BP5" s="354">
        <v>6</v>
      </c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6"/>
      <c r="CD5" s="350">
        <v>7</v>
      </c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2"/>
      <c r="CR5" s="350">
        <v>8</v>
      </c>
      <c r="CS5" s="351"/>
      <c r="CT5" s="351"/>
      <c r="CU5" s="351"/>
      <c r="CV5" s="351"/>
      <c r="CW5" s="351"/>
      <c r="CX5" s="351"/>
      <c r="CY5" s="351"/>
      <c r="CZ5" s="351"/>
      <c r="DA5" s="351"/>
      <c r="DB5" s="351"/>
      <c r="DC5" s="351"/>
      <c r="DD5" s="351"/>
      <c r="DE5" s="351"/>
      <c r="DF5" s="351"/>
      <c r="DG5" s="351"/>
      <c r="DH5" s="352"/>
      <c r="DI5" s="350">
        <v>9</v>
      </c>
      <c r="DJ5" s="351"/>
      <c r="DK5" s="351"/>
      <c r="DL5" s="351"/>
      <c r="DM5" s="351"/>
      <c r="DN5" s="351"/>
      <c r="DO5" s="351"/>
      <c r="DP5" s="351"/>
      <c r="DQ5" s="351"/>
      <c r="DR5" s="351"/>
      <c r="DS5" s="351"/>
      <c r="DT5" s="351"/>
      <c r="DU5" s="352"/>
      <c r="DV5" s="350">
        <v>10</v>
      </c>
      <c r="DW5" s="351"/>
      <c r="DX5" s="351"/>
      <c r="DY5" s="351"/>
      <c r="DZ5" s="351"/>
      <c r="EA5" s="351"/>
      <c r="EB5" s="351"/>
      <c r="EC5" s="351"/>
      <c r="ED5" s="351"/>
      <c r="EE5" s="351"/>
      <c r="EF5" s="351"/>
      <c r="EG5" s="351"/>
      <c r="EH5" s="352"/>
    </row>
    <row r="6" spans="1:138" s="5" customFormat="1" ht="26.25" customHeight="1">
      <c r="A6" s="139" t="s">
        <v>6</v>
      </c>
      <c r="B6" s="140"/>
      <c r="C6" s="140"/>
      <c r="D6" s="140"/>
      <c r="E6" s="140"/>
      <c r="F6" s="141"/>
      <c r="G6" s="213" t="s">
        <v>110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353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50"/>
      <c r="AN6" s="354" t="s">
        <v>1</v>
      </c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354" t="s">
        <v>1</v>
      </c>
      <c r="BC6" s="355"/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6"/>
      <c r="BP6" s="206">
        <f>BP8+BP9+BP10+BP11</f>
        <v>1747466.8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2"/>
      <c r="CD6" s="206">
        <f>CD10</f>
        <v>88116.8</v>
      </c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2"/>
      <c r="CR6" s="135">
        <v>1652000</v>
      </c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1"/>
      <c r="DI6" s="135">
        <v>115638</v>
      </c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</row>
    <row r="7" spans="1:138" s="5" customFormat="1" ht="26.25" customHeight="1">
      <c r="A7" s="344" t="s">
        <v>22</v>
      </c>
      <c r="B7" s="124"/>
      <c r="C7" s="124"/>
      <c r="D7" s="124"/>
      <c r="E7" s="124"/>
      <c r="F7" s="193"/>
      <c r="G7" s="213" t="s">
        <v>111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348" t="s">
        <v>1</v>
      </c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93"/>
      <c r="AN7" s="150" t="s">
        <v>1</v>
      </c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 t="s">
        <v>1</v>
      </c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 t="s">
        <v>1</v>
      </c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29" t="s">
        <v>1</v>
      </c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 t="s">
        <v>1</v>
      </c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1"/>
      <c r="DI7" s="129" t="s">
        <v>1</v>
      </c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1"/>
      <c r="DV7" s="129" t="s">
        <v>1</v>
      </c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1"/>
    </row>
    <row r="8" spans="1:138" s="5" customFormat="1" ht="51.75" customHeight="1" hidden="1">
      <c r="A8" s="344" t="s">
        <v>23</v>
      </c>
      <c r="B8" s="124"/>
      <c r="C8" s="124"/>
      <c r="D8" s="124"/>
      <c r="E8" s="124"/>
      <c r="F8" s="193"/>
      <c r="G8" s="345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  <c r="Z8" s="346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>
        <f>AN8*BB8</f>
        <v>0</v>
      </c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135">
        <f>BP8</f>
        <v>0</v>
      </c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6"/>
      <c r="DI8" s="129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1"/>
      <c r="DV8" s="129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1"/>
    </row>
    <row r="9" spans="1:138" s="5" customFormat="1" ht="26.25" customHeight="1">
      <c r="A9" s="344" t="s">
        <v>23</v>
      </c>
      <c r="B9" s="124"/>
      <c r="C9" s="124"/>
      <c r="D9" s="124"/>
      <c r="E9" s="124"/>
      <c r="F9" s="193"/>
      <c r="G9" s="345" t="s">
        <v>311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346">
        <v>310</v>
      </c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50"/>
      <c r="AN9" s="150">
        <v>5</v>
      </c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206">
        <v>308742.4</v>
      </c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>
        <f>AN9*BB9</f>
        <v>1543712</v>
      </c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>
        <f>BP9</f>
        <v>1543712</v>
      </c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6"/>
      <c r="DI9" s="129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29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1"/>
    </row>
    <row r="10" spans="1:138" s="5" customFormat="1" ht="26.25" customHeight="1">
      <c r="A10" s="344" t="s">
        <v>24</v>
      </c>
      <c r="B10" s="124"/>
      <c r="C10" s="124"/>
      <c r="D10" s="124"/>
      <c r="E10" s="124"/>
      <c r="F10" s="193"/>
      <c r="G10" s="345" t="s">
        <v>311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4"/>
      <c r="Z10" s="346">
        <v>310</v>
      </c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50"/>
      <c r="AN10" s="150">
        <v>2</v>
      </c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206">
        <v>44058.4</v>
      </c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>
        <f>AN10*BB10</f>
        <v>88116.8</v>
      </c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135">
        <v>88116.8</v>
      </c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6"/>
      <c r="DI10" s="129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1"/>
      <c r="DV10" s="129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1"/>
    </row>
    <row r="11" spans="1:138" s="5" customFormat="1" ht="26.25" customHeight="1">
      <c r="A11" s="344" t="s">
        <v>86</v>
      </c>
      <c r="B11" s="124"/>
      <c r="C11" s="124"/>
      <c r="D11" s="124"/>
      <c r="E11" s="124"/>
      <c r="F11" s="193"/>
      <c r="G11" s="345" t="s">
        <v>311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4"/>
      <c r="Z11" s="346">
        <v>310</v>
      </c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50"/>
      <c r="AN11" s="150">
        <v>3</v>
      </c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206">
        <v>38546</v>
      </c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>
        <f>AN11*BB11</f>
        <v>115638</v>
      </c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6"/>
      <c r="DI11" s="135">
        <v>115638</v>
      </c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6"/>
      <c r="DV11" s="129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1"/>
    </row>
    <row r="12" spans="1:138" s="5" customFormat="1" ht="39" customHeight="1">
      <c r="A12" s="139" t="s">
        <v>7</v>
      </c>
      <c r="B12" s="140"/>
      <c r="C12" s="140"/>
      <c r="D12" s="140"/>
      <c r="E12" s="140"/>
      <c r="F12" s="141"/>
      <c r="G12" s="213" t="s">
        <v>191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346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50"/>
      <c r="AN12" s="150" t="s">
        <v>1</v>
      </c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 t="s">
        <v>1</v>
      </c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3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6"/>
      <c r="DI12" s="129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1"/>
      <c r="DV12" s="129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1"/>
    </row>
    <row r="13" spans="1:138" s="5" customFormat="1" ht="26.25" customHeight="1">
      <c r="A13" s="344" t="s">
        <v>25</v>
      </c>
      <c r="B13" s="124"/>
      <c r="C13" s="124"/>
      <c r="D13" s="124"/>
      <c r="E13" s="124"/>
      <c r="F13" s="193"/>
      <c r="G13" s="213" t="s">
        <v>111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348" t="s">
        <v>1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93"/>
      <c r="AN13" s="150" t="s">
        <v>1</v>
      </c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 t="s">
        <v>1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 t="s">
        <v>1</v>
      </c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29" t="s">
        <v>1</v>
      </c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 t="s">
        <v>1</v>
      </c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1"/>
      <c r="DI13" s="129" t="s">
        <v>1</v>
      </c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1"/>
      <c r="DV13" s="129" t="s">
        <v>1</v>
      </c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1"/>
    </row>
    <row r="14" spans="1:138" s="5" customFormat="1" ht="26.25" customHeight="1">
      <c r="A14" s="344" t="s">
        <v>26</v>
      </c>
      <c r="B14" s="124"/>
      <c r="C14" s="124"/>
      <c r="D14" s="124"/>
      <c r="E14" s="124"/>
      <c r="F14" s="19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346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1"/>
      <c r="DI14" s="129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1"/>
      <c r="DV14" s="129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1"/>
    </row>
    <row r="15" spans="1:138" s="5" customFormat="1" ht="48" customHeight="1">
      <c r="A15" s="139" t="s">
        <v>8</v>
      </c>
      <c r="B15" s="140"/>
      <c r="C15" s="140"/>
      <c r="D15" s="140"/>
      <c r="E15" s="140"/>
      <c r="F15" s="141"/>
      <c r="G15" s="349" t="s">
        <v>192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6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50"/>
      <c r="AN15" s="150" t="s">
        <v>1</v>
      </c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 t="s">
        <v>1</v>
      </c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1"/>
      <c r="DI15" s="129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1"/>
      <c r="DV15" s="129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1"/>
    </row>
    <row r="16" spans="1:138" s="5" customFormat="1" ht="24" customHeight="1">
      <c r="A16" s="344" t="s">
        <v>11</v>
      </c>
      <c r="B16" s="124"/>
      <c r="C16" s="124"/>
      <c r="D16" s="124"/>
      <c r="E16" s="124"/>
      <c r="F16" s="193"/>
      <c r="G16" s="213" t="s">
        <v>111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348" t="s">
        <v>1</v>
      </c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93"/>
      <c r="AN16" s="150" t="s">
        <v>1</v>
      </c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 t="s">
        <v>1</v>
      </c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 t="s">
        <v>1</v>
      </c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29" t="s">
        <v>1</v>
      </c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 t="s">
        <v>1</v>
      </c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1"/>
      <c r="DI16" s="129" t="s">
        <v>1</v>
      </c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1"/>
      <c r="DV16" s="129" t="s">
        <v>1</v>
      </c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1"/>
    </row>
    <row r="17" spans="1:138" s="5" customFormat="1" ht="24" customHeight="1">
      <c r="A17" s="344" t="s">
        <v>12</v>
      </c>
      <c r="B17" s="124"/>
      <c r="C17" s="124"/>
      <c r="D17" s="124"/>
      <c r="E17" s="124"/>
      <c r="F17" s="19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346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50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29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1"/>
      <c r="CR17" s="129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1"/>
      <c r="DI17" s="129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1"/>
      <c r="DV17" s="129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1"/>
    </row>
    <row r="18" spans="1:138" s="5" customFormat="1" ht="16.5" customHeight="1">
      <c r="A18" s="229" t="s">
        <v>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10"/>
      <c r="BP18" s="347">
        <f>BP6</f>
        <v>1747466.8</v>
      </c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93"/>
      <c r="CD18" s="135">
        <f>CD6</f>
        <v>88116.8</v>
      </c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1"/>
      <c r="CR18" s="135">
        <f>CR9</f>
        <v>1543712</v>
      </c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6"/>
      <c r="DI18" s="135">
        <v>115638</v>
      </c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6"/>
      <c r="DV18" s="129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1"/>
    </row>
    <row r="19" spans="7:138" ht="15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</row>
  </sheetData>
  <sheetProtection/>
  <mergeCells count="147">
    <mergeCell ref="CD10:CQ10"/>
    <mergeCell ref="CR10:DH10"/>
    <mergeCell ref="DI10:DU10"/>
    <mergeCell ref="DV10:EH10"/>
    <mergeCell ref="A10:F10"/>
    <mergeCell ref="G10:Y10"/>
    <mergeCell ref="Z10:AM10"/>
    <mergeCell ref="AN10:BA10"/>
    <mergeCell ref="BB10:BO10"/>
    <mergeCell ref="BP10:CC10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BO18"/>
    <mergeCell ref="BP18:CC18"/>
    <mergeCell ref="CD18:CQ18"/>
    <mergeCell ref="CR18:DH18"/>
    <mergeCell ref="DI18:DU18"/>
    <mergeCell ref="DV18:EH18"/>
    <mergeCell ref="CD11:CQ11"/>
    <mergeCell ref="CR11:DH11"/>
    <mergeCell ref="DI11:DU11"/>
    <mergeCell ref="DV11:EH11"/>
    <mergeCell ref="A11:F11"/>
    <mergeCell ref="G11:Y11"/>
    <mergeCell ref="Z11:AM11"/>
    <mergeCell ref="AN11:BA11"/>
    <mergeCell ref="BB11:BO11"/>
    <mergeCell ref="BP11:CC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3"/>
  <sheetViews>
    <sheetView tabSelected="1" zoomScaleSheetLayoutView="100" zoomScalePageLayoutView="0" workbookViewId="0" topLeftCell="A1">
      <selection activeCell="FT11" sqref="FT11"/>
    </sheetView>
  </sheetViews>
  <sheetFormatPr defaultColWidth="0.875" defaultRowHeight="12.75"/>
  <cols>
    <col min="1" max="85" width="0.875" style="1" customWidth="1"/>
    <col min="86" max="86" width="5.375" style="1" customWidth="1"/>
    <col min="87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175" t="s">
        <v>3</v>
      </c>
      <c r="B3" s="176"/>
      <c r="C3" s="176"/>
      <c r="D3" s="176"/>
      <c r="E3" s="176"/>
      <c r="F3" s="177"/>
      <c r="G3" s="366" t="s">
        <v>21</v>
      </c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7"/>
      <c r="X3" s="365" t="s">
        <v>168</v>
      </c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5"/>
      <c r="AL3" s="366" t="s">
        <v>73</v>
      </c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5"/>
      <c r="AY3" s="365" t="s">
        <v>109</v>
      </c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7"/>
      <c r="BL3" s="365" t="s">
        <v>115</v>
      </c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7"/>
      <c r="BX3" s="365" t="s">
        <v>189</v>
      </c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7"/>
      <c r="CJ3" s="371" t="s">
        <v>134</v>
      </c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3"/>
      <c r="CX3" s="371" t="s">
        <v>135</v>
      </c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184"/>
      <c r="DJ3" s="184"/>
      <c r="DK3" s="184"/>
      <c r="DL3" s="184"/>
      <c r="DM3" s="185"/>
      <c r="DN3" s="377" t="s">
        <v>18</v>
      </c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9"/>
    </row>
    <row r="4" spans="1:138" s="3" customFormat="1" ht="36" customHeight="1">
      <c r="A4" s="181"/>
      <c r="B4" s="182"/>
      <c r="C4" s="182"/>
      <c r="D4" s="182"/>
      <c r="E4" s="182"/>
      <c r="F4" s="183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70"/>
      <c r="X4" s="189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1"/>
      <c r="AY4" s="368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70"/>
      <c r="BL4" s="368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70"/>
      <c r="BX4" s="368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70"/>
      <c r="CJ4" s="374"/>
      <c r="CK4" s="375"/>
      <c r="CL4" s="375"/>
      <c r="CM4" s="375"/>
      <c r="CN4" s="375"/>
      <c r="CO4" s="375"/>
      <c r="CP4" s="375"/>
      <c r="CQ4" s="375"/>
      <c r="CR4" s="375"/>
      <c r="CS4" s="375"/>
      <c r="CT4" s="375"/>
      <c r="CU4" s="375"/>
      <c r="CV4" s="375"/>
      <c r="CW4" s="376"/>
      <c r="CX4" s="374"/>
      <c r="CY4" s="375"/>
      <c r="CZ4" s="375"/>
      <c r="DA4" s="375"/>
      <c r="DB4" s="375"/>
      <c r="DC4" s="375"/>
      <c r="DD4" s="375"/>
      <c r="DE4" s="375"/>
      <c r="DF4" s="375"/>
      <c r="DG4" s="375"/>
      <c r="DH4" s="375"/>
      <c r="DI4" s="190"/>
      <c r="DJ4" s="190"/>
      <c r="DK4" s="190"/>
      <c r="DL4" s="190"/>
      <c r="DM4" s="191"/>
      <c r="DN4" s="377" t="s">
        <v>2</v>
      </c>
      <c r="DO4" s="378"/>
      <c r="DP4" s="378"/>
      <c r="DQ4" s="378"/>
      <c r="DR4" s="378"/>
      <c r="DS4" s="378"/>
      <c r="DT4" s="378"/>
      <c r="DU4" s="378"/>
      <c r="DV4" s="378"/>
      <c r="DW4" s="378"/>
      <c r="DX4" s="379"/>
      <c r="DY4" s="377" t="s">
        <v>19</v>
      </c>
      <c r="DZ4" s="378"/>
      <c r="EA4" s="378"/>
      <c r="EB4" s="378"/>
      <c r="EC4" s="378"/>
      <c r="ED4" s="378"/>
      <c r="EE4" s="378"/>
      <c r="EF4" s="378"/>
      <c r="EG4" s="378"/>
      <c r="EH4" s="379"/>
    </row>
    <row r="5" spans="1:138" s="6" customFormat="1" ht="12.75">
      <c r="A5" s="198">
        <v>1</v>
      </c>
      <c r="B5" s="199"/>
      <c r="C5" s="199"/>
      <c r="D5" s="199"/>
      <c r="E5" s="199"/>
      <c r="F5" s="200"/>
      <c r="G5" s="355">
        <v>2</v>
      </c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6"/>
      <c r="X5" s="346">
        <v>3</v>
      </c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346">
        <v>4</v>
      </c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50"/>
      <c r="AY5" s="354">
        <v>5</v>
      </c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6"/>
      <c r="BL5" s="354">
        <v>6</v>
      </c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6"/>
      <c r="BX5" s="354">
        <v>7</v>
      </c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6"/>
      <c r="CJ5" s="350">
        <v>8</v>
      </c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2"/>
      <c r="CX5" s="350">
        <v>9</v>
      </c>
      <c r="CY5" s="351"/>
      <c r="CZ5" s="351"/>
      <c r="DA5" s="351"/>
      <c r="DB5" s="351"/>
      <c r="DC5" s="351"/>
      <c r="DD5" s="351"/>
      <c r="DE5" s="351"/>
      <c r="DF5" s="351"/>
      <c r="DG5" s="351"/>
      <c r="DH5" s="351"/>
      <c r="DI5" s="201"/>
      <c r="DJ5" s="201"/>
      <c r="DK5" s="201"/>
      <c r="DL5" s="201"/>
      <c r="DM5" s="202"/>
      <c r="DN5" s="350">
        <v>10</v>
      </c>
      <c r="DO5" s="351"/>
      <c r="DP5" s="351"/>
      <c r="DQ5" s="351"/>
      <c r="DR5" s="351"/>
      <c r="DS5" s="351"/>
      <c r="DT5" s="351"/>
      <c r="DU5" s="351"/>
      <c r="DV5" s="351"/>
      <c r="DW5" s="351"/>
      <c r="DX5" s="352"/>
      <c r="DY5" s="350">
        <v>11</v>
      </c>
      <c r="DZ5" s="351"/>
      <c r="EA5" s="351"/>
      <c r="EB5" s="351"/>
      <c r="EC5" s="351"/>
      <c r="ED5" s="351"/>
      <c r="EE5" s="351"/>
      <c r="EF5" s="351"/>
      <c r="EG5" s="351"/>
      <c r="EH5" s="352"/>
    </row>
    <row r="6" spans="1:138" s="5" customFormat="1" ht="26.25" customHeight="1">
      <c r="A6" s="139" t="s">
        <v>6</v>
      </c>
      <c r="B6" s="140"/>
      <c r="C6" s="140"/>
      <c r="D6" s="140"/>
      <c r="E6" s="140"/>
      <c r="F6" s="141"/>
      <c r="G6" s="213" t="s">
        <v>113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4"/>
      <c r="X6" s="348" t="s">
        <v>1</v>
      </c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348" t="s">
        <v>1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93"/>
      <c r="AY6" s="150" t="s">
        <v>1</v>
      </c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 t="s">
        <v>1</v>
      </c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29" t="s">
        <v>1</v>
      </c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 t="s">
        <v>1</v>
      </c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1"/>
      <c r="CX6" s="377" t="s">
        <v>1</v>
      </c>
      <c r="CY6" s="378"/>
      <c r="CZ6" s="378"/>
      <c r="DA6" s="378"/>
      <c r="DB6" s="378"/>
      <c r="DC6" s="378"/>
      <c r="DD6" s="378"/>
      <c r="DE6" s="378"/>
      <c r="DF6" s="378"/>
      <c r="DG6" s="378"/>
      <c r="DH6" s="378"/>
      <c r="DI6" s="124"/>
      <c r="DJ6" s="124"/>
      <c r="DK6" s="124"/>
      <c r="DL6" s="124"/>
      <c r="DM6" s="193"/>
      <c r="DN6" s="129" t="s">
        <v>1</v>
      </c>
      <c r="DO6" s="130"/>
      <c r="DP6" s="130"/>
      <c r="DQ6" s="130"/>
      <c r="DR6" s="130"/>
      <c r="DS6" s="130"/>
      <c r="DT6" s="130"/>
      <c r="DU6" s="130"/>
      <c r="DV6" s="130"/>
      <c r="DW6" s="130"/>
      <c r="DX6" s="131"/>
      <c r="DY6" s="129" t="s">
        <v>1</v>
      </c>
      <c r="DZ6" s="130"/>
      <c r="EA6" s="130"/>
      <c r="EB6" s="130"/>
      <c r="EC6" s="130"/>
      <c r="ED6" s="130"/>
      <c r="EE6" s="130"/>
      <c r="EF6" s="130"/>
      <c r="EG6" s="130"/>
      <c r="EH6" s="131"/>
    </row>
    <row r="7" spans="1:138" s="5" customFormat="1" ht="26.25" customHeight="1">
      <c r="A7" s="139" t="s">
        <v>22</v>
      </c>
      <c r="B7" s="140"/>
      <c r="C7" s="140"/>
      <c r="D7" s="140"/>
      <c r="E7" s="140"/>
      <c r="F7" s="141"/>
      <c r="G7" s="213" t="s">
        <v>114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348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348" t="s">
        <v>1</v>
      </c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93"/>
      <c r="AY7" s="150" t="s">
        <v>1</v>
      </c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 t="s">
        <v>1</v>
      </c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2"/>
      <c r="BX7" s="206">
        <f>BX13</f>
        <v>1414905.8886179999</v>
      </c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2"/>
      <c r="CJ7" s="135">
        <f>CJ13</f>
        <v>468645</v>
      </c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347">
        <v>108288</v>
      </c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124"/>
      <c r="DJ7" s="124"/>
      <c r="DK7" s="124"/>
      <c r="DL7" s="124"/>
      <c r="DM7" s="193"/>
      <c r="DN7" s="135">
        <f>DN13</f>
        <v>837972.8890179999</v>
      </c>
      <c r="DO7" s="380"/>
      <c r="DP7" s="380"/>
      <c r="DQ7" s="380"/>
      <c r="DR7" s="380"/>
      <c r="DS7" s="380"/>
      <c r="DT7" s="380"/>
      <c r="DU7" s="380"/>
      <c r="DV7" s="380"/>
      <c r="DW7" s="380"/>
      <c r="DX7" s="381"/>
      <c r="DY7" s="129"/>
      <c r="DZ7" s="130"/>
      <c r="EA7" s="130"/>
      <c r="EB7" s="130"/>
      <c r="EC7" s="130"/>
      <c r="ED7" s="130"/>
      <c r="EE7" s="130"/>
      <c r="EF7" s="130"/>
      <c r="EG7" s="130"/>
      <c r="EH7" s="131"/>
    </row>
    <row r="8" spans="1:138" s="5" customFormat="1" ht="51.75" customHeight="1">
      <c r="A8" s="225" t="s">
        <v>45</v>
      </c>
      <c r="B8" s="124"/>
      <c r="C8" s="124"/>
      <c r="D8" s="124"/>
      <c r="E8" s="124"/>
      <c r="F8" s="193"/>
      <c r="G8" s="323" t="s">
        <v>237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48">
        <v>346</v>
      </c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348" t="s">
        <v>238</v>
      </c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4"/>
      <c r="AY8" s="129">
        <v>407</v>
      </c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347">
        <v>1000</v>
      </c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5"/>
      <c r="BX8" s="347">
        <f>AY8*BL8</f>
        <v>407000</v>
      </c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3"/>
      <c r="CJ8" s="347">
        <f>BX8</f>
        <v>407000</v>
      </c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3"/>
      <c r="CX8" s="347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3"/>
      <c r="DN8" s="347"/>
      <c r="DO8" s="72"/>
      <c r="DP8" s="72"/>
      <c r="DQ8" s="72"/>
      <c r="DR8" s="72"/>
      <c r="DS8" s="72"/>
      <c r="DT8" s="72"/>
      <c r="DU8" s="72"/>
      <c r="DV8" s="72"/>
      <c r="DW8" s="72"/>
      <c r="DX8" s="73"/>
      <c r="DY8" s="347"/>
      <c r="DZ8" s="72"/>
      <c r="EA8" s="72"/>
      <c r="EB8" s="72"/>
      <c r="EC8" s="72"/>
      <c r="ED8" s="72"/>
      <c r="EE8" s="72"/>
      <c r="EF8" s="72"/>
      <c r="EG8" s="72"/>
      <c r="EH8" s="73"/>
    </row>
    <row r="9" spans="1:138" s="5" customFormat="1" ht="51.75" customHeight="1">
      <c r="A9" s="225" t="s">
        <v>312</v>
      </c>
      <c r="B9" s="124"/>
      <c r="C9" s="124"/>
      <c r="D9" s="124"/>
      <c r="E9" s="124"/>
      <c r="F9" s="193"/>
      <c r="G9" s="323" t="s">
        <v>313</v>
      </c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48">
        <v>346</v>
      </c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348" t="s">
        <v>238</v>
      </c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4"/>
      <c r="AY9" s="129">
        <v>1372</v>
      </c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347">
        <v>390.548753</v>
      </c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5"/>
      <c r="BX9" s="347">
        <f>AY9*BL9</f>
        <v>535832.8891159999</v>
      </c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3"/>
      <c r="CJ9" s="347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3"/>
      <c r="CX9" s="347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3"/>
      <c r="DN9" s="347">
        <f>BX9</f>
        <v>535832.8891159999</v>
      </c>
      <c r="DO9" s="72"/>
      <c r="DP9" s="72"/>
      <c r="DQ9" s="72"/>
      <c r="DR9" s="72"/>
      <c r="DS9" s="72"/>
      <c r="DT9" s="72"/>
      <c r="DU9" s="72"/>
      <c r="DV9" s="72"/>
      <c r="DW9" s="72"/>
      <c r="DX9" s="73"/>
      <c r="DY9" s="347"/>
      <c r="DZ9" s="72"/>
      <c r="EA9" s="72"/>
      <c r="EB9" s="72"/>
      <c r="EC9" s="72"/>
      <c r="ED9" s="72"/>
      <c r="EE9" s="72"/>
      <c r="EF9" s="72"/>
      <c r="EG9" s="72"/>
      <c r="EH9" s="73"/>
    </row>
    <row r="10" spans="1:138" s="5" customFormat="1" ht="51.75" customHeight="1">
      <c r="A10" s="225" t="s">
        <v>337</v>
      </c>
      <c r="B10" s="124"/>
      <c r="C10" s="124"/>
      <c r="D10" s="124"/>
      <c r="E10" s="124"/>
      <c r="F10" s="193"/>
      <c r="G10" s="323" t="s">
        <v>339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48">
        <v>345</v>
      </c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348" t="s">
        <v>238</v>
      </c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4"/>
      <c r="AY10" s="129">
        <v>494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347">
        <v>611.619433</v>
      </c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5"/>
      <c r="BX10" s="347">
        <f>AY10*BL10</f>
        <v>302139.99990199995</v>
      </c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3"/>
      <c r="CJ10" s="347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3"/>
      <c r="CX10" s="347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3"/>
      <c r="DN10" s="347">
        <f>BX10</f>
        <v>302139.99990199995</v>
      </c>
      <c r="DO10" s="72"/>
      <c r="DP10" s="72"/>
      <c r="DQ10" s="72"/>
      <c r="DR10" s="72"/>
      <c r="DS10" s="72"/>
      <c r="DT10" s="72"/>
      <c r="DU10" s="72"/>
      <c r="DV10" s="72"/>
      <c r="DW10" s="72"/>
      <c r="DX10" s="73"/>
      <c r="DY10" s="347"/>
      <c r="DZ10" s="72"/>
      <c r="EA10" s="72"/>
      <c r="EB10" s="72"/>
      <c r="EC10" s="72"/>
      <c r="ED10" s="72"/>
      <c r="EE10" s="72"/>
      <c r="EF10" s="72"/>
      <c r="EG10" s="72"/>
      <c r="EH10" s="73"/>
    </row>
    <row r="11" spans="1:138" s="5" customFormat="1" ht="51.75" customHeight="1">
      <c r="A11" s="225" t="s">
        <v>337</v>
      </c>
      <c r="B11" s="124"/>
      <c r="C11" s="124"/>
      <c r="D11" s="124"/>
      <c r="E11" s="124"/>
      <c r="F11" s="193"/>
      <c r="G11" s="323" t="s">
        <v>338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48">
        <v>346</v>
      </c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348" t="s">
        <v>238</v>
      </c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4"/>
      <c r="AY11" s="129">
        <v>208</v>
      </c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347">
        <f>BX11/AY11</f>
        <v>520.6153846153846</v>
      </c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5"/>
      <c r="BX11" s="347">
        <v>108288</v>
      </c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3"/>
      <c r="CJ11" s="347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3"/>
      <c r="CX11" s="347">
        <f>BX11</f>
        <v>108288</v>
      </c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3"/>
      <c r="DN11" s="347"/>
      <c r="DO11" s="72"/>
      <c r="DP11" s="72"/>
      <c r="DQ11" s="72"/>
      <c r="DR11" s="72"/>
      <c r="DS11" s="72"/>
      <c r="DT11" s="72"/>
      <c r="DU11" s="72"/>
      <c r="DV11" s="72"/>
      <c r="DW11" s="72"/>
      <c r="DX11" s="73"/>
      <c r="DY11" s="347"/>
      <c r="DZ11" s="72"/>
      <c r="EA11" s="72"/>
      <c r="EB11" s="72"/>
      <c r="EC11" s="72"/>
      <c r="ED11" s="72"/>
      <c r="EE11" s="72"/>
      <c r="EF11" s="72"/>
      <c r="EG11" s="72"/>
      <c r="EH11" s="73"/>
    </row>
    <row r="12" spans="1:138" s="5" customFormat="1" ht="51.75" customHeight="1">
      <c r="A12" s="225" t="s">
        <v>340</v>
      </c>
      <c r="B12" s="124"/>
      <c r="C12" s="124"/>
      <c r="D12" s="124"/>
      <c r="E12" s="124"/>
      <c r="F12" s="193"/>
      <c r="G12" s="323" t="s">
        <v>341</v>
      </c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48">
        <v>346</v>
      </c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348" t="s">
        <v>238</v>
      </c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4"/>
      <c r="AY12" s="129">
        <v>159</v>
      </c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347">
        <v>387.7044</v>
      </c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5"/>
      <c r="BX12" s="347">
        <f>AY12*BL12</f>
        <v>61644.9996</v>
      </c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3"/>
      <c r="CJ12" s="347">
        <v>61645</v>
      </c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3"/>
      <c r="CX12" s="347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3"/>
      <c r="DN12" s="347"/>
      <c r="DO12" s="72"/>
      <c r="DP12" s="72"/>
      <c r="DQ12" s="72"/>
      <c r="DR12" s="72"/>
      <c r="DS12" s="72"/>
      <c r="DT12" s="72"/>
      <c r="DU12" s="72"/>
      <c r="DV12" s="72"/>
      <c r="DW12" s="72"/>
      <c r="DX12" s="73"/>
      <c r="DY12" s="347"/>
      <c r="DZ12" s="72"/>
      <c r="EA12" s="72"/>
      <c r="EB12" s="72"/>
      <c r="EC12" s="72"/>
      <c r="ED12" s="72"/>
      <c r="EE12" s="72"/>
      <c r="EF12" s="72"/>
      <c r="EG12" s="72"/>
      <c r="EH12" s="73"/>
    </row>
    <row r="13" spans="1:138" s="5" customFormat="1" ht="16.5" customHeight="1">
      <c r="A13" s="229" t="s">
        <v>17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4"/>
      <c r="BX13" s="347">
        <f>SUM(BX8:CI12)</f>
        <v>1414905.8886179999</v>
      </c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93"/>
      <c r="CJ13" s="347">
        <f>SUM(CJ8:CW12)</f>
        <v>468645</v>
      </c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93"/>
      <c r="CX13" s="347">
        <f>SUM(CX8:DM11)</f>
        <v>108288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3"/>
      <c r="DN13" s="135">
        <f>SUM(DN8:DX11)</f>
        <v>837972.8890179999</v>
      </c>
      <c r="DO13" s="145"/>
      <c r="DP13" s="145"/>
      <c r="DQ13" s="145"/>
      <c r="DR13" s="145"/>
      <c r="DS13" s="145"/>
      <c r="DT13" s="145"/>
      <c r="DU13" s="145"/>
      <c r="DV13" s="145"/>
      <c r="DW13" s="145"/>
      <c r="DX13" s="146"/>
      <c r="DY13" s="129"/>
      <c r="DZ13" s="130"/>
      <c r="EA13" s="130"/>
      <c r="EB13" s="130"/>
      <c r="EC13" s="130"/>
      <c r="ED13" s="130"/>
      <c r="EE13" s="130"/>
      <c r="EF13" s="130"/>
      <c r="EG13" s="130"/>
      <c r="EH13" s="131"/>
    </row>
  </sheetData>
  <sheetProtection/>
  <mergeCells count="106">
    <mergeCell ref="CX11:DM11"/>
    <mergeCell ref="DN11:DX11"/>
    <mergeCell ref="DY11:EH11"/>
    <mergeCell ref="A11:F11"/>
    <mergeCell ref="G11:W11"/>
    <mergeCell ref="X11:AK11"/>
    <mergeCell ref="AL11:AX11"/>
    <mergeCell ref="AY11:BK11"/>
    <mergeCell ref="AL10:AX10"/>
    <mergeCell ref="BL11:BW11"/>
    <mergeCell ref="DY13:EH13"/>
    <mergeCell ref="BX8:CI8"/>
    <mergeCell ref="CJ8:CW8"/>
    <mergeCell ref="CX8:DM8"/>
    <mergeCell ref="DN8:DX8"/>
    <mergeCell ref="DY8:EH8"/>
    <mergeCell ref="BX9:CI9"/>
    <mergeCell ref="CJ9:CW9"/>
    <mergeCell ref="CX6:DM6"/>
    <mergeCell ref="DN9:DX9"/>
    <mergeCell ref="A13:BW13"/>
    <mergeCell ref="BX13:CI13"/>
    <mergeCell ref="CJ13:CW13"/>
    <mergeCell ref="CX13:DM13"/>
    <mergeCell ref="DN13:DX13"/>
    <mergeCell ref="A10:F10"/>
    <mergeCell ref="G10:W10"/>
    <mergeCell ref="X10:AK10"/>
    <mergeCell ref="BX7:CI7"/>
    <mergeCell ref="CJ7:CW7"/>
    <mergeCell ref="CX7:DM7"/>
    <mergeCell ref="DN7:DX7"/>
    <mergeCell ref="BL6:BW6"/>
    <mergeCell ref="A8:F8"/>
    <mergeCell ref="G8:W8"/>
    <mergeCell ref="X8:AK8"/>
    <mergeCell ref="AL8:AX8"/>
    <mergeCell ref="AY8:BK8"/>
    <mergeCell ref="X7:AK7"/>
    <mergeCell ref="AL7:AX7"/>
    <mergeCell ref="AY7:BK7"/>
    <mergeCell ref="CJ5:CW5"/>
    <mergeCell ref="BL7:BW7"/>
    <mergeCell ref="DY7:EH7"/>
    <mergeCell ref="BX6:CI6"/>
    <mergeCell ref="CJ6:CW6"/>
    <mergeCell ref="BL5:BW5"/>
    <mergeCell ref="DN6:DX6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DY6:EH6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X3:CI4"/>
    <mergeCell ref="BL8:BW8"/>
    <mergeCell ref="A7:F7"/>
    <mergeCell ref="G7:W7"/>
    <mergeCell ref="CJ3:CW4"/>
    <mergeCell ref="CX3:DM4"/>
    <mergeCell ref="A3:F4"/>
    <mergeCell ref="G3:W4"/>
    <mergeCell ref="X3:AK4"/>
    <mergeCell ref="AL3:AX4"/>
    <mergeCell ref="DY9:EH9"/>
    <mergeCell ref="A9:F9"/>
    <mergeCell ref="G9:W9"/>
    <mergeCell ref="X9:AK9"/>
    <mergeCell ref="AL9:AX9"/>
    <mergeCell ref="AY9:BK9"/>
    <mergeCell ref="BL9:BW9"/>
    <mergeCell ref="CX9:DM9"/>
    <mergeCell ref="BL12:BW12"/>
    <mergeCell ref="DY10:EH10"/>
    <mergeCell ref="AY10:BK10"/>
    <mergeCell ref="BL10:BW10"/>
    <mergeCell ref="BX10:CI10"/>
    <mergeCell ref="CJ10:CW10"/>
    <mergeCell ref="CX10:DM10"/>
    <mergeCell ref="DN10:DX10"/>
    <mergeCell ref="BX11:CI11"/>
    <mergeCell ref="CJ11:CW11"/>
    <mergeCell ref="BX12:CI12"/>
    <mergeCell ref="CJ12:CW12"/>
    <mergeCell ref="CX12:DM12"/>
    <mergeCell ref="DN12:DX12"/>
    <mergeCell ref="DY12:EH12"/>
    <mergeCell ref="A12:F12"/>
    <mergeCell ref="G12:W12"/>
    <mergeCell ref="X12:AK12"/>
    <mergeCell ref="AL12:AX12"/>
    <mergeCell ref="AY12:BK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2"/>
  <sheetViews>
    <sheetView zoomScalePageLayoutView="0" workbookViewId="0" topLeftCell="A16">
      <selection activeCell="CX45" sqref="CX45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396" t="s">
        <v>525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6"/>
      <c r="BP1" s="396"/>
      <c r="BQ1" s="396"/>
      <c r="BR1" s="396"/>
      <c r="BS1" s="396"/>
      <c r="BT1" s="396"/>
      <c r="BU1" s="396"/>
      <c r="BV1" s="396"/>
      <c r="BW1" s="396"/>
      <c r="BX1" s="396"/>
      <c r="BY1" s="396"/>
      <c r="BZ1" s="396"/>
      <c r="CA1" s="396"/>
      <c r="CB1" s="396"/>
      <c r="CC1" s="396"/>
      <c r="CD1" s="396"/>
      <c r="CE1" s="396"/>
      <c r="CF1" s="396"/>
      <c r="CG1" s="396"/>
      <c r="CH1" s="396"/>
      <c r="CI1" s="396"/>
      <c r="CJ1" s="396"/>
      <c r="CK1" s="396"/>
      <c r="CL1" s="396"/>
      <c r="CM1" s="396"/>
      <c r="CN1" s="396"/>
      <c r="CO1" s="396"/>
      <c r="CP1" s="396"/>
      <c r="CQ1" s="396"/>
      <c r="CR1" s="396"/>
      <c r="CS1" s="396"/>
      <c r="CT1" s="396"/>
      <c r="CU1" s="396"/>
      <c r="CV1" s="396"/>
      <c r="CW1" s="396"/>
      <c r="CX1" s="396"/>
      <c r="CY1" s="396"/>
      <c r="CZ1" s="396"/>
      <c r="DA1" s="396"/>
      <c r="DB1" s="396"/>
    </row>
    <row r="3" spans="1:106" ht="11.25" customHeight="1">
      <c r="A3" s="429" t="s">
        <v>3</v>
      </c>
      <c r="B3" s="429"/>
      <c r="C3" s="429"/>
      <c r="D3" s="429"/>
      <c r="E3" s="429"/>
      <c r="F3" s="429"/>
      <c r="G3" s="429"/>
      <c r="H3" s="430"/>
      <c r="I3" s="397" t="s">
        <v>35</v>
      </c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431"/>
      <c r="CN3" s="398" t="s">
        <v>526</v>
      </c>
      <c r="CO3" s="429"/>
      <c r="CP3" s="429"/>
      <c r="CQ3" s="429"/>
      <c r="CR3" s="429"/>
      <c r="CS3" s="429"/>
      <c r="CT3" s="429"/>
      <c r="CU3" s="430"/>
      <c r="CV3" s="398" t="s">
        <v>527</v>
      </c>
      <c r="CW3" s="398" t="s">
        <v>528</v>
      </c>
      <c r="CX3" s="398" t="s">
        <v>529</v>
      </c>
      <c r="CY3" s="399" t="s">
        <v>382</v>
      </c>
      <c r="CZ3" s="400"/>
      <c r="DA3" s="400"/>
      <c r="DB3" s="401"/>
    </row>
    <row r="4" spans="1:106" ht="11.25" customHeight="1">
      <c r="A4" s="432"/>
      <c r="B4" s="432"/>
      <c r="C4" s="432"/>
      <c r="D4" s="432"/>
      <c r="E4" s="432"/>
      <c r="F4" s="432"/>
      <c r="G4" s="432"/>
      <c r="H4" s="433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34"/>
      <c r="CN4" s="403"/>
      <c r="CO4" s="432"/>
      <c r="CP4" s="432"/>
      <c r="CQ4" s="432"/>
      <c r="CR4" s="432"/>
      <c r="CS4" s="432"/>
      <c r="CT4" s="432"/>
      <c r="CU4" s="433"/>
      <c r="CV4" s="403"/>
      <c r="CW4" s="403"/>
      <c r="CX4" s="403"/>
      <c r="CY4" s="435" t="s">
        <v>383</v>
      </c>
      <c r="CZ4" s="435" t="s">
        <v>384</v>
      </c>
      <c r="DA4" s="435" t="s">
        <v>385</v>
      </c>
      <c r="DB4" s="405" t="s">
        <v>386</v>
      </c>
    </row>
    <row r="5" spans="1:106" ht="39" customHeight="1">
      <c r="A5" s="436"/>
      <c r="B5" s="436"/>
      <c r="C5" s="436"/>
      <c r="D5" s="436"/>
      <c r="E5" s="436"/>
      <c r="F5" s="436"/>
      <c r="G5" s="436"/>
      <c r="H5" s="437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38"/>
      <c r="CN5" s="407"/>
      <c r="CO5" s="436"/>
      <c r="CP5" s="436"/>
      <c r="CQ5" s="436"/>
      <c r="CR5" s="436"/>
      <c r="CS5" s="436"/>
      <c r="CT5" s="436"/>
      <c r="CU5" s="437"/>
      <c r="CV5" s="407"/>
      <c r="CW5" s="407"/>
      <c r="CX5" s="407"/>
      <c r="CY5" s="408" t="s">
        <v>530</v>
      </c>
      <c r="CZ5" s="439" t="s">
        <v>531</v>
      </c>
      <c r="DA5" s="439" t="s">
        <v>532</v>
      </c>
      <c r="DB5" s="409"/>
    </row>
    <row r="6" spans="1:106" ht="13.5" customHeight="1" thickBot="1">
      <c r="A6" s="440" t="s">
        <v>6</v>
      </c>
      <c r="B6" s="440"/>
      <c r="C6" s="440"/>
      <c r="D6" s="440"/>
      <c r="E6" s="440"/>
      <c r="F6" s="440"/>
      <c r="G6" s="440"/>
      <c r="H6" s="441"/>
      <c r="I6" s="440" t="s">
        <v>7</v>
      </c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1"/>
      <c r="CN6" s="442" t="s">
        <v>8</v>
      </c>
      <c r="CO6" s="443"/>
      <c r="CP6" s="443"/>
      <c r="CQ6" s="443"/>
      <c r="CR6" s="443"/>
      <c r="CS6" s="443"/>
      <c r="CT6" s="443"/>
      <c r="CU6" s="444"/>
      <c r="CV6" s="445" t="s">
        <v>9</v>
      </c>
      <c r="CW6" s="445" t="s">
        <v>36</v>
      </c>
      <c r="CX6" s="445" t="s">
        <v>136</v>
      </c>
      <c r="CY6" s="445" t="s">
        <v>10</v>
      </c>
      <c r="CZ6" s="445" t="s">
        <v>13</v>
      </c>
      <c r="DA6" s="445" t="s">
        <v>390</v>
      </c>
      <c r="DB6" s="446" t="s">
        <v>70</v>
      </c>
    </row>
    <row r="7" spans="1:106" ht="12.75" customHeight="1">
      <c r="A7" s="447">
        <v>1</v>
      </c>
      <c r="B7" s="447"/>
      <c r="C7" s="447"/>
      <c r="D7" s="447"/>
      <c r="E7" s="447"/>
      <c r="F7" s="447"/>
      <c r="G7" s="447"/>
      <c r="H7" s="448"/>
      <c r="I7" s="449" t="s">
        <v>533</v>
      </c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1" t="s">
        <v>534</v>
      </c>
      <c r="CO7" s="452"/>
      <c r="CP7" s="452"/>
      <c r="CQ7" s="452"/>
      <c r="CR7" s="452"/>
      <c r="CS7" s="452"/>
      <c r="CT7" s="452"/>
      <c r="CU7" s="453"/>
      <c r="CV7" s="415" t="s">
        <v>535</v>
      </c>
      <c r="CW7" s="415" t="s">
        <v>394</v>
      </c>
      <c r="CX7" s="415" t="s">
        <v>394</v>
      </c>
      <c r="CY7" s="416">
        <v>46811398.23</v>
      </c>
      <c r="CZ7" s="416">
        <v>44751124.65</v>
      </c>
      <c r="DA7" s="416">
        <v>44866124.65</v>
      </c>
      <c r="DB7" s="417"/>
    </row>
    <row r="8" spans="1:106" ht="24" customHeight="1">
      <c r="A8" s="454" t="s">
        <v>22</v>
      </c>
      <c r="B8" s="454"/>
      <c r="C8" s="454"/>
      <c r="D8" s="454"/>
      <c r="E8" s="454"/>
      <c r="F8" s="454"/>
      <c r="G8" s="454"/>
      <c r="H8" s="455"/>
      <c r="I8" s="456" t="s">
        <v>536</v>
      </c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/>
      <c r="CH8" s="457"/>
      <c r="CI8" s="457"/>
      <c r="CJ8" s="457"/>
      <c r="CK8" s="457"/>
      <c r="CL8" s="457"/>
      <c r="CM8" s="457"/>
      <c r="CN8" s="458" t="s">
        <v>537</v>
      </c>
      <c r="CO8" s="454"/>
      <c r="CP8" s="454"/>
      <c r="CQ8" s="454"/>
      <c r="CR8" s="454"/>
      <c r="CS8" s="454"/>
      <c r="CT8" s="454"/>
      <c r="CU8" s="455"/>
      <c r="CV8" s="419" t="s">
        <v>535</v>
      </c>
      <c r="CW8" s="419" t="s">
        <v>394</v>
      </c>
      <c r="CX8" s="419" t="s">
        <v>394</v>
      </c>
      <c r="CY8" s="420">
        <v>12282562.38</v>
      </c>
      <c r="CZ8" s="420"/>
      <c r="DA8" s="420"/>
      <c r="DB8" s="421"/>
    </row>
    <row r="9" spans="1:106" ht="16.5" customHeight="1">
      <c r="A9" s="454" t="s">
        <v>45</v>
      </c>
      <c r="B9" s="454"/>
      <c r="C9" s="454"/>
      <c r="D9" s="454"/>
      <c r="E9" s="454"/>
      <c r="F9" s="454"/>
      <c r="G9" s="454"/>
      <c r="H9" s="455"/>
      <c r="I9" s="456" t="s">
        <v>538</v>
      </c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8" t="s">
        <v>539</v>
      </c>
      <c r="CO9" s="454"/>
      <c r="CP9" s="454"/>
      <c r="CQ9" s="454"/>
      <c r="CR9" s="454"/>
      <c r="CS9" s="454"/>
      <c r="CT9" s="454"/>
      <c r="CU9" s="455"/>
      <c r="CV9" s="419" t="s">
        <v>535</v>
      </c>
      <c r="CW9" s="419" t="s">
        <v>394</v>
      </c>
      <c r="CX9" s="419" t="s">
        <v>394</v>
      </c>
      <c r="CY9" s="420">
        <v>12282562.38</v>
      </c>
      <c r="CZ9" s="420"/>
      <c r="DA9" s="420"/>
      <c r="DB9" s="421"/>
    </row>
    <row r="10" spans="1:106" ht="19.5" customHeight="1">
      <c r="A10" s="454" t="s">
        <v>540</v>
      </c>
      <c r="B10" s="454"/>
      <c r="C10" s="454"/>
      <c r="D10" s="454"/>
      <c r="E10" s="454"/>
      <c r="F10" s="454"/>
      <c r="G10" s="454"/>
      <c r="H10" s="455"/>
      <c r="I10" s="456" t="s">
        <v>541</v>
      </c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8" t="s">
        <v>542</v>
      </c>
      <c r="CO10" s="454"/>
      <c r="CP10" s="454"/>
      <c r="CQ10" s="454"/>
      <c r="CR10" s="454"/>
      <c r="CS10" s="454"/>
      <c r="CT10" s="454"/>
      <c r="CU10" s="455"/>
      <c r="CV10" s="419" t="s">
        <v>543</v>
      </c>
      <c r="CW10" s="419" t="s">
        <v>404</v>
      </c>
      <c r="CX10" s="419" t="s">
        <v>394</v>
      </c>
      <c r="CY10" s="420">
        <v>12282562.38</v>
      </c>
      <c r="CZ10" s="420"/>
      <c r="DA10" s="420"/>
      <c r="DB10" s="421"/>
    </row>
    <row r="11" spans="1:106" ht="24" customHeight="1">
      <c r="A11" s="454" t="s">
        <v>23</v>
      </c>
      <c r="B11" s="454"/>
      <c r="C11" s="454"/>
      <c r="D11" s="454"/>
      <c r="E11" s="454"/>
      <c r="F11" s="454"/>
      <c r="G11" s="454"/>
      <c r="H11" s="455"/>
      <c r="I11" s="456" t="s">
        <v>544</v>
      </c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8" t="s">
        <v>545</v>
      </c>
      <c r="CO11" s="454"/>
      <c r="CP11" s="454"/>
      <c r="CQ11" s="454"/>
      <c r="CR11" s="454"/>
      <c r="CS11" s="454"/>
      <c r="CT11" s="454"/>
      <c r="CU11" s="455"/>
      <c r="CV11" s="419" t="s">
        <v>535</v>
      </c>
      <c r="CW11" s="419" t="s">
        <v>394</v>
      </c>
      <c r="CX11" s="419" t="s">
        <v>394</v>
      </c>
      <c r="CY11" s="420">
        <v>34528835.85</v>
      </c>
      <c r="CZ11" s="420">
        <v>44751124.65</v>
      </c>
      <c r="DA11" s="420">
        <v>44866124.65</v>
      </c>
      <c r="DB11" s="421"/>
    </row>
    <row r="12" spans="1:106" ht="24" customHeight="1">
      <c r="A12" s="454" t="s">
        <v>116</v>
      </c>
      <c r="B12" s="454"/>
      <c r="C12" s="454"/>
      <c r="D12" s="454"/>
      <c r="E12" s="454"/>
      <c r="F12" s="454"/>
      <c r="G12" s="454"/>
      <c r="H12" s="455"/>
      <c r="I12" s="456" t="s">
        <v>546</v>
      </c>
      <c r="J12" s="457"/>
      <c r="K12" s="457"/>
      <c r="L12" s="457"/>
      <c r="M12" s="457"/>
      <c r="N12" s="457"/>
      <c r="O12" s="457"/>
      <c r="P12" s="457"/>
      <c r="Q12" s="457"/>
      <c r="R12" s="457"/>
      <c r="S12" s="457"/>
      <c r="T12" s="457"/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7"/>
      <c r="CJ12" s="457"/>
      <c r="CK12" s="457"/>
      <c r="CL12" s="457"/>
      <c r="CM12" s="457"/>
      <c r="CN12" s="458" t="s">
        <v>547</v>
      </c>
      <c r="CO12" s="454"/>
      <c r="CP12" s="454"/>
      <c r="CQ12" s="454"/>
      <c r="CR12" s="454"/>
      <c r="CS12" s="454"/>
      <c r="CT12" s="454"/>
      <c r="CU12" s="455"/>
      <c r="CV12" s="419" t="s">
        <v>535</v>
      </c>
      <c r="CW12" s="419" t="s">
        <v>394</v>
      </c>
      <c r="CX12" s="419" t="s">
        <v>394</v>
      </c>
      <c r="CY12" s="420">
        <v>19927721.05</v>
      </c>
      <c r="CZ12" s="420">
        <v>30278000</v>
      </c>
      <c r="DA12" s="420">
        <v>30278000</v>
      </c>
      <c r="DB12" s="421"/>
    </row>
    <row r="13" spans="1:106" ht="15.75" customHeight="1">
      <c r="A13" s="454" t="s">
        <v>548</v>
      </c>
      <c r="B13" s="454"/>
      <c r="C13" s="454"/>
      <c r="D13" s="454"/>
      <c r="E13" s="454"/>
      <c r="F13" s="454"/>
      <c r="G13" s="454"/>
      <c r="H13" s="455"/>
      <c r="I13" s="456" t="s">
        <v>549</v>
      </c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57"/>
      <c r="BG13" s="457"/>
      <c r="BH13" s="457"/>
      <c r="BI13" s="457"/>
      <c r="BJ13" s="457"/>
      <c r="BK13" s="457"/>
      <c r="BL13" s="457"/>
      <c r="BM13" s="457"/>
      <c r="BN13" s="457"/>
      <c r="BO13" s="457"/>
      <c r="BP13" s="457"/>
      <c r="BQ13" s="457"/>
      <c r="BR13" s="457"/>
      <c r="BS13" s="457"/>
      <c r="BT13" s="457"/>
      <c r="BU13" s="457"/>
      <c r="BV13" s="457"/>
      <c r="BW13" s="457"/>
      <c r="BX13" s="457"/>
      <c r="BY13" s="457"/>
      <c r="BZ13" s="457"/>
      <c r="CA13" s="457"/>
      <c r="CB13" s="457"/>
      <c r="CC13" s="457"/>
      <c r="CD13" s="457"/>
      <c r="CE13" s="457"/>
      <c r="CF13" s="457"/>
      <c r="CG13" s="457"/>
      <c r="CH13" s="457"/>
      <c r="CI13" s="457"/>
      <c r="CJ13" s="457"/>
      <c r="CK13" s="457"/>
      <c r="CL13" s="457"/>
      <c r="CM13" s="457"/>
      <c r="CN13" s="458" t="s">
        <v>550</v>
      </c>
      <c r="CO13" s="454"/>
      <c r="CP13" s="454"/>
      <c r="CQ13" s="454"/>
      <c r="CR13" s="454"/>
      <c r="CS13" s="454"/>
      <c r="CT13" s="454"/>
      <c r="CU13" s="455"/>
      <c r="CV13" s="419" t="s">
        <v>551</v>
      </c>
      <c r="CW13" s="419" t="s">
        <v>394</v>
      </c>
      <c r="CX13" s="419" t="s">
        <v>394</v>
      </c>
      <c r="CY13" s="420">
        <v>19927721.05</v>
      </c>
      <c r="CZ13" s="420">
        <v>30278000</v>
      </c>
      <c r="DA13" s="420">
        <v>30278000</v>
      </c>
      <c r="DB13" s="421"/>
    </row>
    <row r="14" spans="1:106" ht="24" customHeight="1">
      <c r="A14" s="454" t="s">
        <v>552</v>
      </c>
      <c r="B14" s="454"/>
      <c r="C14" s="454"/>
      <c r="D14" s="454"/>
      <c r="E14" s="454"/>
      <c r="F14" s="454"/>
      <c r="G14" s="454"/>
      <c r="H14" s="455"/>
      <c r="I14" s="456" t="s">
        <v>553</v>
      </c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57"/>
      <c r="AX14" s="457"/>
      <c r="AY14" s="457"/>
      <c r="AZ14" s="457"/>
      <c r="BA14" s="457"/>
      <c r="BB14" s="457"/>
      <c r="BC14" s="457"/>
      <c r="BD14" s="457"/>
      <c r="BE14" s="457"/>
      <c r="BF14" s="457"/>
      <c r="BG14" s="457"/>
      <c r="BH14" s="457"/>
      <c r="BI14" s="457"/>
      <c r="BJ14" s="457"/>
      <c r="BK14" s="457"/>
      <c r="BL14" s="457"/>
      <c r="BM14" s="457"/>
      <c r="BN14" s="457"/>
      <c r="BO14" s="457"/>
      <c r="BP14" s="457"/>
      <c r="BQ14" s="457"/>
      <c r="BR14" s="457"/>
      <c r="BS14" s="457"/>
      <c r="BT14" s="457"/>
      <c r="BU14" s="457"/>
      <c r="BV14" s="457"/>
      <c r="BW14" s="457"/>
      <c r="BX14" s="457"/>
      <c r="BY14" s="457"/>
      <c r="BZ14" s="457"/>
      <c r="CA14" s="457"/>
      <c r="CB14" s="457"/>
      <c r="CC14" s="457"/>
      <c r="CD14" s="457"/>
      <c r="CE14" s="457"/>
      <c r="CF14" s="457"/>
      <c r="CG14" s="457"/>
      <c r="CH14" s="457"/>
      <c r="CI14" s="457"/>
      <c r="CJ14" s="457"/>
      <c r="CK14" s="457"/>
      <c r="CL14" s="457"/>
      <c r="CM14" s="457"/>
      <c r="CN14" s="458" t="s">
        <v>554</v>
      </c>
      <c r="CO14" s="454"/>
      <c r="CP14" s="454"/>
      <c r="CQ14" s="454"/>
      <c r="CR14" s="454"/>
      <c r="CS14" s="454"/>
      <c r="CT14" s="454"/>
      <c r="CU14" s="455"/>
      <c r="CV14" s="419" t="s">
        <v>535</v>
      </c>
      <c r="CW14" s="419" t="s">
        <v>394</v>
      </c>
      <c r="CX14" s="419" t="s">
        <v>394</v>
      </c>
      <c r="CY14" s="420">
        <v>5259000</v>
      </c>
      <c r="CZ14" s="420">
        <v>6121100</v>
      </c>
      <c r="DA14" s="420">
        <v>6236100</v>
      </c>
      <c r="DB14" s="421"/>
    </row>
    <row r="15" spans="1:106" ht="17.25" customHeight="1">
      <c r="A15" s="454" t="s">
        <v>555</v>
      </c>
      <c r="B15" s="454"/>
      <c r="C15" s="454"/>
      <c r="D15" s="454"/>
      <c r="E15" s="454"/>
      <c r="F15" s="454"/>
      <c r="G15" s="454"/>
      <c r="H15" s="455"/>
      <c r="I15" s="456" t="s">
        <v>549</v>
      </c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8" t="s">
        <v>556</v>
      </c>
      <c r="CO15" s="454"/>
      <c r="CP15" s="454"/>
      <c r="CQ15" s="454"/>
      <c r="CR15" s="454"/>
      <c r="CS15" s="454"/>
      <c r="CT15" s="454"/>
      <c r="CU15" s="455"/>
      <c r="CV15" s="419" t="s">
        <v>535</v>
      </c>
      <c r="CW15" s="419" t="s">
        <v>394</v>
      </c>
      <c r="CX15" s="419" t="s">
        <v>394</v>
      </c>
      <c r="CY15" s="420">
        <v>5259000</v>
      </c>
      <c r="CZ15" s="420">
        <v>6121100</v>
      </c>
      <c r="DA15" s="420">
        <v>6236100</v>
      </c>
      <c r="DB15" s="421"/>
    </row>
    <row r="16" spans="1:106" ht="15.75" customHeight="1">
      <c r="A16" s="454" t="s">
        <v>557</v>
      </c>
      <c r="B16" s="454"/>
      <c r="C16" s="454"/>
      <c r="D16" s="454"/>
      <c r="E16" s="454"/>
      <c r="F16" s="454"/>
      <c r="G16" s="454"/>
      <c r="H16" s="455"/>
      <c r="I16" s="456" t="s">
        <v>558</v>
      </c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8" t="s">
        <v>559</v>
      </c>
      <c r="CO16" s="454"/>
      <c r="CP16" s="454"/>
      <c r="CQ16" s="454"/>
      <c r="CR16" s="454"/>
      <c r="CS16" s="454"/>
      <c r="CT16" s="454"/>
      <c r="CU16" s="455"/>
      <c r="CV16" s="419" t="s">
        <v>551</v>
      </c>
      <c r="CW16" s="419" t="s">
        <v>404</v>
      </c>
      <c r="CX16" s="419" t="s">
        <v>394</v>
      </c>
      <c r="CY16" s="420">
        <v>5259000</v>
      </c>
      <c r="CZ16" s="420">
        <v>6121100</v>
      </c>
      <c r="DA16" s="420">
        <v>6236100</v>
      </c>
      <c r="DB16" s="421"/>
    </row>
    <row r="17" spans="1:106" ht="15.75" customHeight="1">
      <c r="A17" s="454" t="s">
        <v>560</v>
      </c>
      <c r="B17" s="454"/>
      <c r="C17" s="454"/>
      <c r="D17" s="454"/>
      <c r="E17" s="454"/>
      <c r="F17" s="454"/>
      <c r="G17" s="454"/>
      <c r="H17" s="455"/>
      <c r="I17" s="456" t="s">
        <v>561</v>
      </c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8" t="s">
        <v>562</v>
      </c>
      <c r="CO17" s="454"/>
      <c r="CP17" s="454"/>
      <c r="CQ17" s="454"/>
      <c r="CR17" s="454"/>
      <c r="CS17" s="454"/>
      <c r="CT17" s="454"/>
      <c r="CU17" s="455"/>
      <c r="CV17" s="419" t="s">
        <v>535</v>
      </c>
      <c r="CW17" s="419" t="s">
        <v>394</v>
      </c>
      <c r="CX17" s="419" t="s">
        <v>394</v>
      </c>
      <c r="CY17" s="420">
        <v>9342114.8</v>
      </c>
      <c r="CZ17" s="420">
        <v>8352024.65</v>
      </c>
      <c r="DA17" s="420">
        <v>8352024.65</v>
      </c>
      <c r="DB17" s="421"/>
    </row>
    <row r="18" spans="1:106" ht="16.5" customHeight="1">
      <c r="A18" s="454" t="s">
        <v>563</v>
      </c>
      <c r="B18" s="454"/>
      <c r="C18" s="454"/>
      <c r="D18" s="454"/>
      <c r="E18" s="454"/>
      <c r="F18" s="454"/>
      <c r="G18" s="454"/>
      <c r="H18" s="455"/>
      <c r="I18" s="456" t="s">
        <v>549</v>
      </c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57"/>
      <c r="CK18" s="457"/>
      <c r="CL18" s="457"/>
      <c r="CM18" s="457"/>
      <c r="CN18" s="458" t="s">
        <v>564</v>
      </c>
      <c r="CO18" s="454"/>
      <c r="CP18" s="454"/>
      <c r="CQ18" s="454"/>
      <c r="CR18" s="454"/>
      <c r="CS18" s="454"/>
      <c r="CT18" s="454"/>
      <c r="CU18" s="455"/>
      <c r="CV18" s="419" t="s">
        <v>535</v>
      </c>
      <c r="CW18" s="419" t="s">
        <v>394</v>
      </c>
      <c r="CX18" s="419" t="s">
        <v>394</v>
      </c>
      <c r="CY18" s="420">
        <v>9342114.8</v>
      </c>
      <c r="CZ18" s="420">
        <v>8352024.65</v>
      </c>
      <c r="DA18" s="420">
        <v>8352024.65</v>
      </c>
      <c r="DB18" s="421"/>
    </row>
    <row r="19" spans="1:106" ht="17.25" customHeight="1" thickBot="1">
      <c r="A19" s="454" t="s">
        <v>565</v>
      </c>
      <c r="B19" s="454"/>
      <c r="C19" s="454"/>
      <c r="D19" s="454"/>
      <c r="E19" s="454"/>
      <c r="F19" s="454"/>
      <c r="G19" s="454"/>
      <c r="H19" s="455"/>
      <c r="I19" s="456" t="s">
        <v>558</v>
      </c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7"/>
      <c r="AF19" s="457"/>
      <c r="AG19" s="457"/>
      <c r="AH19" s="457"/>
      <c r="AI19" s="457"/>
      <c r="AJ19" s="457"/>
      <c r="AK19" s="457"/>
      <c r="AL19" s="457"/>
      <c r="AM19" s="457"/>
      <c r="AN19" s="457"/>
      <c r="AO19" s="457"/>
      <c r="AP19" s="457"/>
      <c r="AQ19" s="457"/>
      <c r="AR19" s="457"/>
      <c r="AS19" s="457"/>
      <c r="AT19" s="457"/>
      <c r="AU19" s="457"/>
      <c r="AV19" s="457"/>
      <c r="AW19" s="457"/>
      <c r="AX19" s="457"/>
      <c r="AY19" s="457"/>
      <c r="AZ19" s="457"/>
      <c r="BA19" s="457"/>
      <c r="BB19" s="457"/>
      <c r="BC19" s="457"/>
      <c r="BD19" s="457"/>
      <c r="BE19" s="457"/>
      <c r="BF19" s="457"/>
      <c r="BG19" s="457"/>
      <c r="BH19" s="457"/>
      <c r="BI19" s="457"/>
      <c r="BJ19" s="457"/>
      <c r="BK19" s="457"/>
      <c r="BL19" s="457"/>
      <c r="BM19" s="457"/>
      <c r="BN19" s="457"/>
      <c r="BO19" s="457"/>
      <c r="BP19" s="457"/>
      <c r="BQ19" s="457"/>
      <c r="BR19" s="457"/>
      <c r="BS19" s="457"/>
      <c r="BT19" s="457"/>
      <c r="BU19" s="457"/>
      <c r="BV19" s="457"/>
      <c r="BW19" s="457"/>
      <c r="BX19" s="457"/>
      <c r="BY19" s="457"/>
      <c r="BZ19" s="457"/>
      <c r="CA19" s="457"/>
      <c r="CB19" s="457"/>
      <c r="CC19" s="457"/>
      <c r="CD19" s="457"/>
      <c r="CE19" s="457"/>
      <c r="CF19" s="457"/>
      <c r="CG19" s="457"/>
      <c r="CH19" s="457"/>
      <c r="CI19" s="457"/>
      <c r="CJ19" s="457"/>
      <c r="CK19" s="457"/>
      <c r="CL19" s="457"/>
      <c r="CM19" s="457"/>
      <c r="CN19" s="458" t="s">
        <v>566</v>
      </c>
      <c r="CO19" s="454"/>
      <c r="CP19" s="454"/>
      <c r="CQ19" s="454"/>
      <c r="CR19" s="454"/>
      <c r="CS19" s="454"/>
      <c r="CT19" s="454"/>
      <c r="CU19" s="455"/>
      <c r="CV19" s="419" t="s">
        <v>551</v>
      </c>
      <c r="CW19" s="419" t="s">
        <v>404</v>
      </c>
      <c r="CX19" s="419" t="s">
        <v>394</v>
      </c>
      <c r="CY19" s="420">
        <v>9342114.8</v>
      </c>
      <c r="CZ19" s="420">
        <v>8352024.65</v>
      </c>
      <c r="DA19" s="420">
        <v>8352024.65</v>
      </c>
      <c r="DB19" s="421"/>
    </row>
    <row r="20" spans="1:106" ht="12.75" customHeight="1">
      <c r="A20" s="447">
        <v>2</v>
      </c>
      <c r="B20" s="447"/>
      <c r="C20" s="447"/>
      <c r="D20" s="447"/>
      <c r="E20" s="447"/>
      <c r="F20" s="447"/>
      <c r="G20" s="447"/>
      <c r="H20" s="448"/>
      <c r="I20" s="449" t="s">
        <v>567</v>
      </c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  <c r="AO20" s="450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50"/>
      <c r="BU20" s="450"/>
      <c r="BV20" s="450"/>
      <c r="BW20" s="450"/>
      <c r="BX20" s="450"/>
      <c r="BY20" s="450"/>
      <c r="BZ20" s="450"/>
      <c r="CA20" s="450"/>
      <c r="CB20" s="450"/>
      <c r="CC20" s="450"/>
      <c r="CD20" s="450"/>
      <c r="CE20" s="450"/>
      <c r="CF20" s="450"/>
      <c r="CG20" s="450"/>
      <c r="CH20" s="450"/>
      <c r="CI20" s="450"/>
      <c r="CJ20" s="450"/>
      <c r="CK20" s="450"/>
      <c r="CL20" s="450"/>
      <c r="CM20" s="450"/>
      <c r="CN20" s="451" t="s">
        <v>568</v>
      </c>
      <c r="CO20" s="452"/>
      <c r="CP20" s="452"/>
      <c r="CQ20" s="452"/>
      <c r="CR20" s="452"/>
      <c r="CS20" s="452"/>
      <c r="CT20" s="452"/>
      <c r="CU20" s="453"/>
      <c r="CV20" s="415" t="s">
        <v>535</v>
      </c>
      <c r="CW20" s="415" t="s">
        <v>394</v>
      </c>
      <c r="CX20" s="415" t="s">
        <v>394</v>
      </c>
      <c r="CY20" s="416">
        <v>34528835.85</v>
      </c>
      <c r="CZ20" s="416">
        <v>44751124.65</v>
      </c>
      <c r="DA20" s="416">
        <v>44866124.65</v>
      </c>
      <c r="DB20" s="417"/>
    </row>
    <row r="21" spans="1:106" ht="15" customHeight="1" thickBot="1">
      <c r="A21" s="454" t="s">
        <v>25</v>
      </c>
      <c r="B21" s="454"/>
      <c r="C21" s="454"/>
      <c r="D21" s="454"/>
      <c r="E21" s="454"/>
      <c r="F21" s="454"/>
      <c r="G21" s="454"/>
      <c r="H21" s="455"/>
      <c r="I21" s="456" t="s">
        <v>569</v>
      </c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8" t="s">
        <v>570</v>
      </c>
      <c r="CO21" s="454"/>
      <c r="CP21" s="454"/>
      <c r="CQ21" s="454"/>
      <c r="CR21" s="454"/>
      <c r="CS21" s="454"/>
      <c r="CT21" s="454"/>
      <c r="CU21" s="455"/>
      <c r="CV21" s="419" t="s">
        <v>551</v>
      </c>
      <c r="CW21" s="419" t="s">
        <v>394</v>
      </c>
      <c r="CX21" s="419" t="s">
        <v>394</v>
      </c>
      <c r="CY21" s="420">
        <v>34528835.85</v>
      </c>
      <c r="CZ21" s="420">
        <v>44751124.65</v>
      </c>
      <c r="DA21" s="420">
        <v>44866124.65</v>
      </c>
      <c r="DB21" s="421"/>
    </row>
    <row r="22" spans="1:106" ht="12.75" customHeight="1">
      <c r="A22" s="447">
        <v>3</v>
      </c>
      <c r="B22" s="447"/>
      <c r="C22" s="447"/>
      <c r="D22" s="447"/>
      <c r="E22" s="447"/>
      <c r="F22" s="447"/>
      <c r="G22" s="447"/>
      <c r="H22" s="448"/>
      <c r="I22" s="449" t="s">
        <v>571</v>
      </c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  <c r="AO22" s="450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0"/>
      <c r="CG22" s="450"/>
      <c r="CH22" s="450"/>
      <c r="CI22" s="450"/>
      <c r="CJ22" s="450"/>
      <c r="CK22" s="450"/>
      <c r="CL22" s="450"/>
      <c r="CM22" s="450"/>
      <c r="CN22" s="451" t="s">
        <v>572</v>
      </c>
      <c r="CO22" s="452"/>
      <c r="CP22" s="452"/>
      <c r="CQ22" s="452"/>
      <c r="CR22" s="452"/>
      <c r="CS22" s="452"/>
      <c r="CT22" s="452"/>
      <c r="CU22" s="453"/>
      <c r="CV22" s="415" t="s">
        <v>535</v>
      </c>
      <c r="CW22" s="415" t="s">
        <v>394</v>
      </c>
      <c r="CX22" s="415" t="s">
        <v>394</v>
      </c>
      <c r="CY22" s="416"/>
      <c r="CZ22" s="416"/>
      <c r="DA22" s="416"/>
      <c r="DB22" s="417"/>
    </row>
    <row r="23" spans="100:101" ht="12.75">
      <c r="CV23" s="491" t="s">
        <v>522</v>
      </c>
      <c r="CW23" s="491"/>
    </row>
    <row r="24" spans="9:106" ht="15" customHeight="1">
      <c r="I24" s="392" t="s">
        <v>573</v>
      </c>
      <c r="CV24" s="492" t="s">
        <v>523</v>
      </c>
      <c r="CW24" s="492"/>
      <c r="CX24" s="492"/>
      <c r="CY24" s="492"/>
      <c r="CZ24" s="492"/>
      <c r="DA24" s="492"/>
      <c r="DB24" s="492"/>
    </row>
    <row r="25" spans="9:106" ht="12.75" customHeight="1">
      <c r="I25" s="392" t="s">
        <v>574</v>
      </c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V25" s="490" t="s">
        <v>587</v>
      </c>
      <c r="CW25" s="490"/>
      <c r="CX25" s="490"/>
      <c r="CY25" s="490"/>
      <c r="CZ25" s="490"/>
      <c r="DA25" s="490"/>
      <c r="DB25" s="490"/>
    </row>
    <row r="26" spans="43:106" ht="9" customHeight="1">
      <c r="AQ26" s="460" t="s">
        <v>575</v>
      </c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K26" s="460" t="s">
        <v>576</v>
      </c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Y26" s="460" t="s">
        <v>346</v>
      </c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V26" s="490" t="s">
        <v>588</v>
      </c>
      <c r="CW26" s="490"/>
      <c r="CX26" s="490"/>
      <c r="CY26" s="490"/>
      <c r="CZ26" s="490"/>
      <c r="DA26" s="490"/>
      <c r="DB26" s="490"/>
    </row>
    <row r="27" spans="43:106" ht="3" customHeight="1"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461"/>
      <c r="BG27" s="461"/>
      <c r="BH27" s="461"/>
      <c r="BK27" s="461"/>
      <c r="BL27" s="461"/>
      <c r="BM27" s="461"/>
      <c r="BN27" s="461"/>
      <c r="BO27" s="461"/>
      <c r="BP27" s="461"/>
      <c r="BQ27" s="461"/>
      <c r="BR27" s="461"/>
      <c r="BS27" s="461"/>
      <c r="BT27" s="461"/>
      <c r="BU27" s="461"/>
      <c r="BV27" s="461"/>
      <c r="BY27" s="461"/>
      <c r="BZ27" s="461"/>
      <c r="CA27" s="461"/>
      <c r="CB27" s="461"/>
      <c r="CC27" s="461"/>
      <c r="CD27" s="461"/>
      <c r="CE27" s="461"/>
      <c r="CF27" s="461"/>
      <c r="CG27" s="461"/>
      <c r="CH27" s="461"/>
      <c r="CI27" s="461"/>
      <c r="CJ27" s="461"/>
      <c r="CK27" s="461"/>
      <c r="CL27" s="461"/>
      <c r="CM27" s="461"/>
      <c r="CN27" s="461"/>
      <c r="CO27" s="461"/>
      <c r="CP27" s="461"/>
      <c r="CQ27" s="461"/>
      <c r="CR27" s="461"/>
      <c r="CV27" s="490"/>
      <c r="CW27" s="490"/>
      <c r="CX27" s="490"/>
      <c r="CY27" s="490"/>
      <c r="CZ27" s="490"/>
      <c r="DA27" s="490"/>
      <c r="DB27" s="490"/>
    </row>
    <row r="28" spans="9:106" ht="12" customHeight="1">
      <c r="I28" s="392" t="s">
        <v>577</v>
      </c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CA28" s="462"/>
      <c r="CB28" s="462"/>
      <c r="CC28" s="462"/>
      <c r="CD28" s="462"/>
      <c r="CE28" s="462"/>
      <c r="CF28" s="462"/>
      <c r="CG28" s="462"/>
      <c r="CH28" s="462"/>
      <c r="CI28" s="462"/>
      <c r="CJ28" s="462"/>
      <c r="CK28" s="462"/>
      <c r="CL28" s="462"/>
      <c r="CM28" s="462"/>
      <c r="CN28" s="462"/>
      <c r="CO28" s="462"/>
      <c r="CP28" s="462"/>
      <c r="CQ28" s="462"/>
      <c r="CR28" s="462"/>
      <c r="CV28" s="490" t="s">
        <v>590</v>
      </c>
      <c r="CW28" s="490"/>
      <c r="CX28" s="490"/>
      <c r="CY28" s="490"/>
      <c r="CZ28" s="490"/>
      <c r="DA28" s="490"/>
      <c r="DB28" s="490"/>
    </row>
    <row r="29" spans="39:106" ht="11.25" customHeight="1">
      <c r="AM29" s="460" t="s">
        <v>575</v>
      </c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G29" s="460" t="s">
        <v>578</v>
      </c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CA29" s="460" t="s">
        <v>579</v>
      </c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V29" s="490" t="s">
        <v>591</v>
      </c>
      <c r="CW29" s="490"/>
      <c r="CX29" s="490"/>
      <c r="CY29" s="490"/>
      <c r="CZ29" s="490"/>
      <c r="DA29" s="490"/>
      <c r="DB29" s="490"/>
    </row>
    <row r="30" spans="39:106" ht="3" customHeight="1"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461"/>
      <c r="BR30" s="461"/>
      <c r="BS30" s="461"/>
      <c r="BT30" s="461"/>
      <c r="BU30" s="461"/>
      <c r="BV30" s="461"/>
      <c r="BW30" s="461"/>
      <c r="BX30" s="461"/>
      <c r="CA30" s="461"/>
      <c r="CB30" s="461"/>
      <c r="CC30" s="461"/>
      <c r="CD30" s="461"/>
      <c r="CE30" s="461"/>
      <c r="CF30" s="461"/>
      <c r="CG30" s="461"/>
      <c r="CH30" s="461"/>
      <c r="CI30" s="461"/>
      <c r="CJ30" s="461"/>
      <c r="CK30" s="461"/>
      <c r="CL30" s="461"/>
      <c r="CM30" s="461"/>
      <c r="CN30" s="461"/>
      <c r="CO30" s="461"/>
      <c r="CP30" s="461"/>
      <c r="CQ30" s="461"/>
      <c r="CR30" s="461"/>
      <c r="CV30" s="490"/>
      <c r="CW30" s="490"/>
      <c r="CX30" s="490"/>
      <c r="CY30" s="490"/>
      <c r="CZ30" s="490"/>
      <c r="DA30" s="490"/>
      <c r="DB30" s="490"/>
    </row>
    <row r="31" spans="9:38" ht="12.75" customHeight="1">
      <c r="I31" s="463" t="s">
        <v>580</v>
      </c>
      <c r="J31" s="463"/>
      <c r="K31" s="462" t="s">
        <v>581</v>
      </c>
      <c r="L31" s="462"/>
      <c r="M31" s="462"/>
      <c r="N31" s="464" t="s">
        <v>580</v>
      </c>
      <c r="O31" s="464"/>
      <c r="Q31" s="462" t="s">
        <v>582</v>
      </c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390"/>
      <c r="AG31" s="465" t="s">
        <v>551</v>
      </c>
      <c r="AH31" s="466"/>
      <c r="AI31" s="466"/>
      <c r="AJ31" s="466"/>
      <c r="AK31" s="466"/>
      <c r="AL31" s="392" t="s">
        <v>583</v>
      </c>
    </row>
    <row r="32" spans="100:101" ht="15.75" customHeight="1" thickBot="1">
      <c r="CV32" s="492" t="s">
        <v>524</v>
      </c>
      <c r="CW32" s="492"/>
    </row>
    <row r="33" spans="1:91" ht="3" customHeight="1">
      <c r="A33" s="467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7"/>
      <c r="BS33" s="467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7"/>
      <c r="CJ33" s="467"/>
      <c r="CK33" s="467"/>
      <c r="CL33" s="467"/>
      <c r="CM33" s="468"/>
    </row>
    <row r="34" spans="1:106" ht="15.75" customHeight="1">
      <c r="A34" s="469" t="s">
        <v>584</v>
      </c>
      <c r="CM34" s="470"/>
      <c r="CV34" s="492" t="s">
        <v>523</v>
      </c>
      <c r="CW34" s="492"/>
      <c r="CX34" s="492"/>
      <c r="CY34" s="492"/>
      <c r="CZ34" s="492"/>
      <c r="DA34" s="492"/>
      <c r="DB34" s="492"/>
    </row>
    <row r="35" spans="1:106" ht="14.25" customHeight="1">
      <c r="A35" s="471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72"/>
      <c r="CV35" s="490" t="s">
        <v>593</v>
      </c>
      <c r="CW35" s="490"/>
      <c r="CX35" s="490"/>
      <c r="CY35" s="490"/>
      <c r="CZ35" s="490"/>
      <c r="DA35" s="490"/>
      <c r="DB35" s="490"/>
    </row>
    <row r="36" spans="1:106" ht="7.5" customHeight="1">
      <c r="A36" s="473" t="s">
        <v>585</v>
      </c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74"/>
      <c r="CV36" s="490" t="s">
        <v>594</v>
      </c>
      <c r="CW36" s="490"/>
      <c r="CX36" s="490"/>
      <c r="CY36" s="490"/>
      <c r="CZ36" s="490"/>
      <c r="DA36" s="490"/>
      <c r="DB36" s="490"/>
    </row>
    <row r="37" spans="1:106" ht="6" customHeight="1">
      <c r="A37" s="475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76"/>
      <c r="CV37" s="490"/>
      <c r="CW37" s="490"/>
      <c r="CX37" s="490"/>
      <c r="CY37" s="490"/>
      <c r="CZ37" s="490"/>
      <c r="DA37" s="490"/>
      <c r="DB37" s="490"/>
    </row>
    <row r="38" spans="1:106" ht="14.25" customHeight="1">
      <c r="A38" s="471"/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72"/>
      <c r="CV38" s="490" t="s">
        <v>595</v>
      </c>
      <c r="CW38" s="490"/>
      <c r="CX38" s="490"/>
      <c r="CY38" s="490"/>
      <c r="CZ38" s="490"/>
      <c r="DA38" s="490"/>
      <c r="DB38" s="490"/>
    </row>
    <row r="39" spans="1:106" ht="12" customHeight="1">
      <c r="A39" s="473" t="s">
        <v>576</v>
      </c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AH39" s="460" t="s">
        <v>346</v>
      </c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74"/>
      <c r="CV39" s="490" t="s">
        <v>596</v>
      </c>
      <c r="CW39" s="490"/>
      <c r="CX39" s="490"/>
      <c r="CY39" s="490"/>
      <c r="CZ39" s="490"/>
      <c r="DA39" s="490"/>
      <c r="DB39" s="490"/>
    </row>
    <row r="40" spans="1:91" ht="10.5" customHeight="1">
      <c r="A40" s="469"/>
      <c r="CM40" s="470"/>
    </row>
    <row r="41" spans="1:91" ht="9.75" customHeight="1">
      <c r="A41" s="477" t="s">
        <v>580</v>
      </c>
      <c r="B41" s="463"/>
      <c r="C41" s="462"/>
      <c r="D41" s="462"/>
      <c r="E41" s="462"/>
      <c r="F41" s="464" t="s">
        <v>580</v>
      </c>
      <c r="G41" s="464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3">
        <v>20</v>
      </c>
      <c r="Y41" s="463"/>
      <c r="Z41" s="463"/>
      <c r="AA41" s="478"/>
      <c r="AB41" s="478"/>
      <c r="AC41" s="478"/>
      <c r="AD41" s="392" t="s">
        <v>583</v>
      </c>
      <c r="CM41" s="470"/>
    </row>
    <row r="42" spans="1:91" ht="3" customHeight="1" thickBot="1">
      <c r="A42" s="479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1"/>
    </row>
  </sheetData>
  <sheetProtection/>
  <mergeCells count="101">
    <mergeCell ref="CV35:DB35"/>
    <mergeCell ref="CV36:DB37"/>
    <mergeCell ref="CV38:DB38"/>
    <mergeCell ref="CV39:DB39"/>
    <mergeCell ref="CV23:CW23"/>
    <mergeCell ref="CV32:CW32"/>
    <mergeCell ref="CV24:DB24"/>
    <mergeCell ref="CV25:DB25"/>
    <mergeCell ref="CV26:DB27"/>
    <mergeCell ref="CV28:DB28"/>
    <mergeCell ref="CV29:DB30"/>
    <mergeCell ref="CV34:DB34"/>
    <mergeCell ref="A41:B41"/>
    <mergeCell ref="C41:E41"/>
    <mergeCell ref="F41:G41"/>
    <mergeCell ref="I41:W41"/>
    <mergeCell ref="X41:Z41"/>
    <mergeCell ref="AA41:AC41"/>
    <mergeCell ref="A35:CM35"/>
    <mergeCell ref="A36:CM36"/>
    <mergeCell ref="A38:Y38"/>
    <mergeCell ref="AH38:CM38"/>
    <mergeCell ref="A39:Y39"/>
    <mergeCell ref="AH39:CM39"/>
    <mergeCell ref="AM29:BD29"/>
    <mergeCell ref="BG29:BX29"/>
    <mergeCell ref="CA29:CR29"/>
    <mergeCell ref="I31:J31"/>
    <mergeCell ref="K31:M31"/>
    <mergeCell ref="N31:O31"/>
    <mergeCell ref="Q31:AE31"/>
    <mergeCell ref="AG31:AK31"/>
    <mergeCell ref="AQ26:BH26"/>
    <mergeCell ref="BK26:BV26"/>
    <mergeCell ref="BY26:CR26"/>
    <mergeCell ref="AM28:BD28"/>
    <mergeCell ref="BG28:BX28"/>
    <mergeCell ref="CA28:CR28"/>
    <mergeCell ref="A22:H22"/>
    <mergeCell ref="I22:CM22"/>
    <mergeCell ref="CN22:CU22"/>
    <mergeCell ref="AQ25:BH25"/>
    <mergeCell ref="BK25:BV25"/>
    <mergeCell ref="BY25:CR25"/>
    <mergeCell ref="A20:H20"/>
    <mergeCell ref="I20:CM20"/>
    <mergeCell ref="CN20:CU20"/>
    <mergeCell ref="A21:H21"/>
    <mergeCell ref="I21:CM21"/>
    <mergeCell ref="CN21:CU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6"/>
  <sheetViews>
    <sheetView zoomScaleSheetLayoutView="100" zoomScalePageLayoutView="0" workbookViewId="0" topLeftCell="A22">
      <selection activeCell="FM117" sqref="FM117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96" width="0.875" style="16" customWidth="1"/>
    <col min="197" max="197" width="10.875" style="16" customWidth="1"/>
    <col min="198" max="16384" width="0.875" style="16" customWidth="1"/>
  </cols>
  <sheetData>
    <row r="1" spans="168:187" s="17" customFormat="1" ht="14.25" customHeight="1">
      <c r="FL1" s="65" t="s">
        <v>243</v>
      </c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</row>
    <row r="2" spans="155:187" ht="14.25" customHeight="1">
      <c r="EY2" s="65" t="s">
        <v>276</v>
      </c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</row>
    <row r="4" spans="1:187" ht="12.75" customHeight="1">
      <c r="A4" s="66" t="s">
        <v>118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</row>
    <row r="5" spans="1:187" ht="12.75" customHeight="1">
      <c r="A5" s="67" t="s">
        <v>154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</row>
    <row r="6" spans="1:187" ht="12.75" customHeight="1">
      <c r="A6" s="68" t="s">
        <v>142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</row>
    <row r="8" spans="1:187" ht="23.25" customHeight="1">
      <c r="A8" s="86" t="s">
        <v>119</v>
      </c>
      <c r="B8" s="98"/>
      <c r="C8" s="98"/>
      <c r="D8" s="98"/>
      <c r="E8" s="99"/>
      <c r="F8" s="92" t="s">
        <v>153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/>
      <c r="AR8" s="86" t="s">
        <v>168</v>
      </c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9"/>
      <c r="BD8" s="86" t="s">
        <v>144</v>
      </c>
      <c r="BE8" s="98"/>
      <c r="BF8" s="98"/>
      <c r="BG8" s="98"/>
      <c r="BH8" s="98"/>
      <c r="BI8" s="98"/>
      <c r="BJ8" s="98"/>
      <c r="BK8" s="98"/>
      <c r="BL8" s="98"/>
      <c r="BM8" s="99"/>
      <c r="BN8" s="86" t="s">
        <v>145</v>
      </c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9"/>
      <c r="CD8" s="86" t="s">
        <v>120</v>
      </c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86" t="s">
        <v>121</v>
      </c>
      <c r="CR8" s="87"/>
      <c r="CS8" s="87"/>
      <c r="CT8" s="87"/>
      <c r="CU8" s="87"/>
      <c r="CV8" s="87"/>
      <c r="CW8" s="87"/>
      <c r="CX8" s="87"/>
      <c r="CY8" s="98"/>
      <c r="CZ8" s="98"/>
      <c r="DA8" s="98"/>
      <c r="DB8" s="59" t="s">
        <v>170</v>
      </c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86" t="s">
        <v>164</v>
      </c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9"/>
      <c r="ED8" s="79" t="s">
        <v>147</v>
      </c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5"/>
    </row>
    <row r="9" spans="1:187" ht="62.25" customHeight="1">
      <c r="A9" s="100"/>
      <c r="B9" s="101"/>
      <c r="C9" s="101"/>
      <c r="D9" s="101"/>
      <c r="E9" s="102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10"/>
      <c r="AR9" s="100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100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2"/>
      <c r="CD9" s="100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89"/>
      <c r="CR9" s="90"/>
      <c r="CS9" s="90"/>
      <c r="CT9" s="90"/>
      <c r="CU9" s="90"/>
      <c r="CV9" s="90"/>
      <c r="CW9" s="90"/>
      <c r="CX9" s="90"/>
      <c r="CY9" s="101"/>
      <c r="CZ9" s="101"/>
      <c r="DA9" s="101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00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2"/>
      <c r="ED9" s="39" t="s">
        <v>180</v>
      </c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39" t="s">
        <v>246</v>
      </c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  <c r="FL9" s="40" t="s">
        <v>148</v>
      </c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1"/>
    </row>
    <row r="10" spans="1:187" ht="12" customHeight="1">
      <c r="A10" s="59">
        <v>1</v>
      </c>
      <c r="B10" s="59"/>
      <c r="C10" s="59"/>
      <c r="D10" s="59"/>
      <c r="E10" s="59"/>
      <c r="F10" s="39">
        <v>2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39">
        <v>3</v>
      </c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39">
        <v>4</v>
      </c>
      <c r="BE10" s="40"/>
      <c r="BF10" s="40"/>
      <c r="BG10" s="40"/>
      <c r="BH10" s="40"/>
      <c r="BI10" s="40"/>
      <c r="BJ10" s="40"/>
      <c r="BK10" s="40"/>
      <c r="BL10" s="40"/>
      <c r="BM10" s="41"/>
      <c r="BN10" s="39">
        <v>5</v>
      </c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1"/>
      <c r="CD10" s="39">
        <v>6</v>
      </c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59">
        <v>7</v>
      </c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40">
        <v>8</v>
      </c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1"/>
      <c r="DN10" s="39">
        <v>9</v>
      </c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39">
        <v>10</v>
      </c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39">
        <v>11</v>
      </c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  <c r="FL10" s="40">
        <v>12</v>
      </c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1"/>
    </row>
    <row r="11" spans="1:187" ht="34.5" customHeight="1">
      <c r="A11" s="59">
        <v>1</v>
      </c>
      <c r="B11" s="59"/>
      <c r="C11" s="59"/>
      <c r="D11" s="59"/>
      <c r="E11" s="59"/>
      <c r="F11" s="63" t="s">
        <v>143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39">
        <v>121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39"/>
      <c r="BE11" s="52"/>
      <c r="BF11" s="52"/>
      <c r="BG11" s="52"/>
      <c r="BH11" s="52"/>
      <c r="BI11" s="52"/>
      <c r="BJ11" s="52"/>
      <c r="BK11" s="52"/>
      <c r="BL11" s="52"/>
      <c r="BM11" s="53"/>
      <c r="BN11" s="39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52"/>
      <c r="CB11" s="52"/>
      <c r="CC11" s="53"/>
      <c r="CD11" s="39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37">
        <f>DB17</f>
        <v>46049.770000000004</v>
      </c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8"/>
      <c r="DN11" s="51">
        <f>+DN13+DN14</f>
        <v>7644.06</v>
      </c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3"/>
      <c r="ED11" s="51">
        <f>DB11-DN11</f>
        <v>38405.71000000001</v>
      </c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69">
        <f>ED11/DN11*100</f>
        <v>502.4255434939025</v>
      </c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1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6"/>
    </row>
    <row r="12" spans="1:187" ht="17.25" customHeight="1">
      <c r="A12" s="59">
        <v>2</v>
      </c>
      <c r="B12" s="59"/>
      <c r="C12" s="59"/>
      <c r="D12" s="59"/>
      <c r="E12" s="59"/>
      <c r="F12" s="63" t="s">
        <v>146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39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39"/>
      <c r="BE12" s="52"/>
      <c r="BF12" s="52"/>
      <c r="BG12" s="52"/>
      <c r="BH12" s="52"/>
      <c r="BI12" s="52"/>
      <c r="BJ12" s="52"/>
      <c r="BK12" s="52"/>
      <c r="BL12" s="52"/>
      <c r="BM12" s="53"/>
      <c r="BN12" s="39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52"/>
      <c r="CB12" s="52"/>
      <c r="CC12" s="53"/>
      <c r="CD12" s="39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51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3"/>
      <c r="ED12" s="39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69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1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6"/>
    </row>
    <row r="13" spans="1:187" ht="42.75" customHeight="1">
      <c r="A13" s="59">
        <v>3</v>
      </c>
      <c r="B13" s="59"/>
      <c r="C13" s="59"/>
      <c r="D13" s="59"/>
      <c r="E13" s="59"/>
      <c r="F13" s="63" t="s">
        <v>272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39">
        <v>121</v>
      </c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39"/>
      <c r="BE13" s="52"/>
      <c r="BF13" s="52"/>
      <c r="BG13" s="52"/>
      <c r="BH13" s="52"/>
      <c r="BI13" s="52"/>
      <c r="BJ13" s="52"/>
      <c r="BK13" s="52"/>
      <c r="BL13" s="52"/>
      <c r="BM13" s="53"/>
      <c r="BN13" s="39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52"/>
      <c r="CB13" s="52"/>
      <c r="CC13" s="53"/>
      <c r="CD13" s="51">
        <f>DB13/CQ13</f>
        <v>37.1325</v>
      </c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59">
        <v>48</v>
      </c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37">
        <v>1782.36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51">
        <v>4595.76</v>
      </c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3"/>
      <c r="ED13" s="51">
        <f>DB13-DN13</f>
        <v>-2813.4000000000005</v>
      </c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69">
        <f>ED13/DN13*100</f>
        <v>-61.21729594234687</v>
      </c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1"/>
      <c r="FL13" s="45" t="s">
        <v>268</v>
      </c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7"/>
    </row>
    <row r="14" spans="1:187" ht="39" customHeight="1">
      <c r="A14" s="59">
        <v>4</v>
      </c>
      <c r="B14" s="59"/>
      <c r="C14" s="59"/>
      <c r="D14" s="59"/>
      <c r="E14" s="59"/>
      <c r="F14" s="63" t="s">
        <v>273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39">
        <v>121</v>
      </c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39"/>
      <c r="BE14" s="52"/>
      <c r="BF14" s="52"/>
      <c r="BG14" s="52"/>
      <c r="BH14" s="52"/>
      <c r="BI14" s="52"/>
      <c r="BJ14" s="52"/>
      <c r="BK14" s="52"/>
      <c r="BL14" s="52"/>
      <c r="BM14" s="53"/>
      <c r="BN14" s="39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52"/>
      <c r="CB14" s="52"/>
      <c r="CC14" s="53"/>
      <c r="CD14" s="51">
        <f>DB14/CQ14</f>
        <v>42.427893488004216</v>
      </c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59">
        <v>151.72</v>
      </c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37">
        <v>6437.16</v>
      </c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8"/>
      <c r="DN14" s="51">
        <v>3048.3</v>
      </c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3"/>
      <c r="ED14" s="51">
        <f>DB14-DN14</f>
        <v>3388.8599999999997</v>
      </c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69">
        <f>ED14/DN14*100</f>
        <v>111.17212872748743</v>
      </c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1"/>
      <c r="FL14" s="125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7"/>
    </row>
    <row r="15" spans="1:187" ht="34.5" customHeight="1">
      <c r="A15" s="59">
        <v>5</v>
      </c>
      <c r="B15" s="59"/>
      <c r="C15" s="59"/>
      <c r="D15" s="59"/>
      <c r="E15" s="59"/>
      <c r="F15" s="63" t="s">
        <v>271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39">
        <v>121</v>
      </c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1"/>
      <c r="BD15" s="39"/>
      <c r="BE15" s="40"/>
      <c r="BF15" s="40"/>
      <c r="BG15" s="40"/>
      <c r="BH15" s="40"/>
      <c r="BI15" s="40"/>
      <c r="BJ15" s="40"/>
      <c r="BK15" s="40"/>
      <c r="BL15" s="40"/>
      <c r="BM15" s="41"/>
      <c r="BN15" s="39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1"/>
      <c r="CD15" s="51">
        <f>DB15/CQ15</f>
        <v>14.735004224162209</v>
      </c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8"/>
      <c r="CQ15" s="39">
        <v>35.51</v>
      </c>
      <c r="CR15" s="40"/>
      <c r="CS15" s="40"/>
      <c r="CT15" s="40"/>
      <c r="CU15" s="40"/>
      <c r="CV15" s="40"/>
      <c r="CW15" s="40"/>
      <c r="CX15" s="40"/>
      <c r="CY15" s="40"/>
      <c r="CZ15" s="40"/>
      <c r="DA15" s="41"/>
      <c r="DB15" s="37">
        <v>523.24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8"/>
      <c r="DN15" s="51">
        <v>22130.4</v>
      </c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8"/>
      <c r="ED15" s="51">
        <f>DB15-DN15</f>
        <v>-21607.16</v>
      </c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69">
        <f>ED15/DN15*100</f>
        <v>-97.63565050789863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1"/>
      <c r="FL15" s="125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7"/>
    </row>
    <row r="16" spans="1:187" ht="54" customHeight="1">
      <c r="A16" s="59">
        <v>6</v>
      </c>
      <c r="B16" s="59"/>
      <c r="C16" s="59"/>
      <c r="D16" s="59"/>
      <c r="E16" s="59"/>
      <c r="F16" s="63" t="s">
        <v>267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39">
        <v>121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1"/>
      <c r="BD16" s="39"/>
      <c r="BE16" s="40"/>
      <c r="BF16" s="40"/>
      <c r="BG16" s="40"/>
      <c r="BH16" s="40"/>
      <c r="BI16" s="40"/>
      <c r="BJ16" s="40"/>
      <c r="BK16" s="40"/>
      <c r="BL16" s="40"/>
      <c r="BM16" s="41"/>
      <c r="BN16" s="39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1"/>
      <c r="CD16" s="51">
        <f>DB16/CQ16</f>
        <v>245.07002561912898</v>
      </c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8"/>
      <c r="CQ16" s="39">
        <v>152.23</v>
      </c>
      <c r="CR16" s="40"/>
      <c r="CS16" s="40"/>
      <c r="CT16" s="40"/>
      <c r="CU16" s="40"/>
      <c r="CV16" s="40"/>
      <c r="CW16" s="40"/>
      <c r="CX16" s="40"/>
      <c r="CY16" s="40"/>
      <c r="CZ16" s="40"/>
      <c r="DA16" s="41"/>
      <c r="DB16" s="51">
        <v>37307.01</v>
      </c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8"/>
      <c r="DN16" s="51">
        <v>23772.97</v>
      </c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8"/>
      <c r="ED16" s="123">
        <f>DB16-DN16</f>
        <v>13534.04</v>
      </c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69">
        <f>ED16/DN16*100</f>
        <v>56.930370921260575</v>
      </c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1"/>
      <c r="FL16" s="48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50"/>
    </row>
    <row r="17" spans="1:187" ht="17.25" customHeight="1">
      <c r="A17" s="58" t="s">
        <v>17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39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39"/>
      <c r="BE17" s="52"/>
      <c r="BF17" s="52"/>
      <c r="BG17" s="52"/>
      <c r="BH17" s="52"/>
      <c r="BI17" s="52"/>
      <c r="BJ17" s="52"/>
      <c r="BK17" s="52"/>
      <c r="BL17" s="52"/>
      <c r="BM17" s="53"/>
      <c r="BN17" s="39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52"/>
      <c r="CB17" s="52"/>
      <c r="CC17" s="53"/>
      <c r="CD17" s="39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37">
        <f>SUM(DB13:DM16)</f>
        <v>46049.770000000004</v>
      </c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51">
        <f>SUM(DN13:EC16)</f>
        <v>53547.43000000001</v>
      </c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3"/>
      <c r="ED17" s="51">
        <f>DB17-DN17</f>
        <v>-7497.6600000000035</v>
      </c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69">
        <f>ED17/DN17*100</f>
        <v>-14.001904479822846</v>
      </c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1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6"/>
    </row>
    <row r="18" spans="1:187" ht="12.75" customHeight="1">
      <c r="A18" s="113" t="s">
        <v>156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5"/>
    </row>
    <row r="19" spans="1:187" ht="11.25">
      <c r="A19" s="115" t="s">
        <v>155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5"/>
    </row>
    <row r="20" spans="1:18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5"/>
    </row>
    <row r="21" spans="1:187" ht="12.75" customHeight="1">
      <c r="A21" s="62" t="s">
        <v>151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</row>
    <row r="22" spans="1:187" ht="11.25" customHeight="1">
      <c r="A22" s="57" t="s">
        <v>123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</row>
    <row r="23" spans="1:187" ht="6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</row>
    <row r="24" spans="1:187" ht="27.75" customHeight="1">
      <c r="A24" s="59" t="s">
        <v>119</v>
      </c>
      <c r="B24" s="59"/>
      <c r="C24" s="59"/>
      <c r="D24" s="59"/>
      <c r="E24" s="59"/>
      <c r="F24" s="39" t="s">
        <v>35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39" t="s">
        <v>122</v>
      </c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1"/>
    </row>
    <row r="25" spans="1:187" ht="11.25">
      <c r="A25" s="59">
        <v>1</v>
      </c>
      <c r="B25" s="59"/>
      <c r="C25" s="59"/>
      <c r="D25" s="59"/>
      <c r="E25" s="59"/>
      <c r="F25" s="39" t="s">
        <v>214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51">
        <v>104222300</v>
      </c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8"/>
    </row>
    <row r="26" spans="1:187" ht="11.25">
      <c r="A26" s="59">
        <v>2</v>
      </c>
      <c r="B26" s="59"/>
      <c r="C26" s="59"/>
      <c r="D26" s="59"/>
      <c r="E26" s="59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51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8"/>
    </row>
    <row r="27" spans="1:187" ht="11.25" customHeight="1">
      <c r="A27" s="58" t="s">
        <v>17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1"/>
      <c r="ES27" s="31">
        <f>ES25</f>
        <v>104222300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32"/>
    </row>
    <row r="28" spans="1:187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</row>
    <row r="29" spans="1:187" ht="11.25" customHeight="1">
      <c r="A29" s="57" t="s">
        <v>150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</row>
    <row r="30" spans="1:187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</row>
    <row r="31" spans="1:187" ht="24.75" customHeight="1">
      <c r="A31" s="86" t="s">
        <v>119</v>
      </c>
      <c r="B31" s="98"/>
      <c r="C31" s="98"/>
      <c r="D31" s="98"/>
      <c r="E31" s="99"/>
      <c r="F31" s="92" t="s">
        <v>172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7"/>
      <c r="AR31" s="86" t="s">
        <v>168</v>
      </c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9"/>
      <c r="BD31" s="86" t="s">
        <v>144</v>
      </c>
      <c r="BE31" s="98"/>
      <c r="BF31" s="98"/>
      <c r="BG31" s="98"/>
      <c r="BH31" s="98"/>
      <c r="BI31" s="98"/>
      <c r="BJ31" s="98"/>
      <c r="BK31" s="98"/>
      <c r="BL31" s="98"/>
      <c r="BM31" s="99"/>
      <c r="BN31" s="86" t="s">
        <v>145</v>
      </c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9"/>
      <c r="CD31" s="86" t="s">
        <v>149</v>
      </c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 t="s">
        <v>124</v>
      </c>
      <c r="CR31" s="87"/>
      <c r="CS31" s="87"/>
      <c r="CT31" s="87"/>
      <c r="CU31" s="87"/>
      <c r="CV31" s="87"/>
      <c r="CW31" s="87"/>
      <c r="CX31" s="87"/>
      <c r="CY31" s="98"/>
      <c r="CZ31" s="98"/>
      <c r="DA31" s="98"/>
      <c r="DB31" s="59" t="s">
        <v>170</v>
      </c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86" t="s">
        <v>164</v>
      </c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9"/>
      <c r="ED31" s="79" t="s">
        <v>147</v>
      </c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5"/>
    </row>
    <row r="32" spans="1:187" ht="56.25" customHeight="1">
      <c r="A32" s="100"/>
      <c r="B32" s="101"/>
      <c r="C32" s="101"/>
      <c r="D32" s="101"/>
      <c r="E32" s="102"/>
      <c r="F32" s="108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10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100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2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9"/>
      <c r="CR32" s="90"/>
      <c r="CS32" s="90"/>
      <c r="CT32" s="90"/>
      <c r="CU32" s="90"/>
      <c r="CV32" s="90"/>
      <c r="CW32" s="90"/>
      <c r="CX32" s="90"/>
      <c r="CY32" s="101"/>
      <c r="CZ32" s="101"/>
      <c r="DA32" s="101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00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2"/>
      <c r="ED32" s="39" t="s">
        <v>180</v>
      </c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39" t="s">
        <v>181</v>
      </c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1"/>
      <c r="FL32" s="40" t="s">
        <v>148</v>
      </c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1"/>
    </row>
    <row r="33" spans="1:187" ht="11.25">
      <c r="A33" s="59">
        <v>1</v>
      </c>
      <c r="B33" s="59"/>
      <c r="C33" s="59"/>
      <c r="D33" s="59"/>
      <c r="E33" s="59"/>
      <c r="F33" s="39">
        <v>2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39">
        <v>3</v>
      </c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39">
        <v>4</v>
      </c>
      <c r="BE33" s="40"/>
      <c r="BF33" s="40"/>
      <c r="BG33" s="40"/>
      <c r="BH33" s="40"/>
      <c r="BI33" s="40"/>
      <c r="BJ33" s="40"/>
      <c r="BK33" s="40"/>
      <c r="BL33" s="40"/>
      <c r="BM33" s="41"/>
      <c r="BN33" s="39">
        <v>5</v>
      </c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1"/>
      <c r="CD33" s="39">
        <v>6</v>
      </c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59">
        <v>7</v>
      </c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40">
        <v>8</v>
      </c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39">
        <v>9</v>
      </c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1"/>
      <c r="ED33" s="39">
        <v>10</v>
      </c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39">
        <v>11</v>
      </c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1"/>
      <c r="FL33" s="40">
        <v>12</v>
      </c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1"/>
    </row>
    <row r="34" spans="1:187" ht="23.25" customHeight="1">
      <c r="A34" s="39">
        <v>1</v>
      </c>
      <c r="B34" s="40"/>
      <c r="C34" s="40"/>
      <c r="D34" s="40"/>
      <c r="E34" s="41"/>
      <c r="F34" s="58" t="s">
        <v>215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39">
        <v>131</v>
      </c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39"/>
      <c r="BE34" s="52"/>
      <c r="BF34" s="52"/>
      <c r="BG34" s="52"/>
      <c r="BH34" s="52"/>
      <c r="BI34" s="52"/>
      <c r="BJ34" s="52"/>
      <c r="BK34" s="52"/>
      <c r="BL34" s="52"/>
      <c r="BM34" s="53"/>
      <c r="BN34" s="39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52"/>
      <c r="CB34" s="52"/>
      <c r="CC34" s="53"/>
      <c r="CD34" s="39">
        <v>114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9">
        <v>407</v>
      </c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37">
        <f>CD34*CQ34*248*0.72115090472</f>
        <v>8298069.999945243</v>
      </c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8"/>
      <c r="DN34" s="51">
        <v>7489464.84</v>
      </c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>
        <f>DB34-DN34</f>
        <v>808605.159945243</v>
      </c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117">
        <f>ED34/DN34*100</f>
        <v>10.796567942032599</v>
      </c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9"/>
      <c r="FL34" s="54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6"/>
    </row>
    <row r="35" spans="1:187" ht="36.75" customHeight="1">
      <c r="A35" s="59">
        <v>2</v>
      </c>
      <c r="B35" s="59"/>
      <c r="C35" s="59"/>
      <c r="D35" s="59"/>
      <c r="E35" s="59"/>
      <c r="F35" s="58" t="s">
        <v>269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39">
        <v>135</v>
      </c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39"/>
      <c r="BE35" s="52"/>
      <c r="BF35" s="52"/>
      <c r="BG35" s="52"/>
      <c r="BH35" s="52"/>
      <c r="BI35" s="52"/>
      <c r="BJ35" s="52"/>
      <c r="BK35" s="52"/>
      <c r="BL35" s="52"/>
      <c r="BM35" s="53"/>
      <c r="BN35" s="39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1"/>
      <c r="CD35" s="39">
        <f>DB35/CQ35</f>
        <v>178.05999999999997</v>
      </c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1"/>
      <c r="CQ35" s="59">
        <v>6</v>
      </c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37">
        <v>1068.36</v>
      </c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9">
        <v>353.7</v>
      </c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51">
        <f>DB35-DN35</f>
        <v>714.6599999999999</v>
      </c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42">
        <f>ED35/DN35*100%</f>
        <v>2.020525869380831</v>
      </c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4"/>
      <c r="FL35" s="45" t="s">
        <v>265</v>
      </c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7"/>
    </row>
    <row r="36" spans="1:187" ht="39.75" customHeight="1">
      <c r="A36" s="39">
        <v>5</v>
      </c>
      <c r="B36" s="40"/>
      <c r="C36" s="40"/>
      <c r="D36" s="40"/>
      <c r="E36" s="41"/>
      <c r="F36" s="58" t="s">
        <v>305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1"/>
      <c r="AR36" s="39">
        <v>135</v>
      </c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1"/>
      <c r="BD36" s="39"/>
      <c r="BE36" s="40"/>
      <c r="BF36" s="40"/>
      <c r="BG36" s="40"/>
      <c r="BH36" s="40"/>
      <c r="BI36" s="40"/>
      <c r="BJ36" s="40"/>
      <c r="BK36" s="40"/>
      <c r="BL36" s="40"/>
      <c r="BM36" s="41"/>
      <c r="BN36" s="39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f>DB36/CQ36</f>
        <v>547.1999999999999</v>
      </c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1"/>
      <c r="CQ36" s="39">
        <v>12</v>
      </c>
      <c r="CR36" s="40"/>
      <c r="CS36" s="40"/>
      <c r="CT36" s="40"/>
      <c r="CU36" s="40"/>
      <c r="CV36" s="40"/>
      <c r="CW36" s="40"/>
      <c r="CX36" s="40"/>
      <c r="CY36" s="40"/>
      <c r="CZ36" s="40"/>
      <c r="DA36" s="41"/>
      <c r="DB36" s="37">
        <v>6566.4</v>
      </c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8"/>
      <c r="DN36" s="39">
        <v>3726.88</v>
      </c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1"/>
      <c r="ED36" s="39">
        <v>3726.88</v>
      </c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1"/>
      <c r="EV36" s="42">
        <f>ED36/DN36*100%</f>
        <v>1</v>
      </c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4"/>
      <c r="FL36" s="48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50"/>
    </row>
    <row r="37" spans="1:187" ht="39.75" customHeight="1">
      <c r="A37" s="39">
        <v>6</v>
      </c>
      <c r="B37" s="40"/>
      <c r="C37" s="40"/>
      <c r="D37" s="40"/>
      <c r="E37" s="41"/>
      <c r="F37" s="58" t="s">
        <v>306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1"/>
      <c r="AR37" s="39">
        <v>135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1"/>
      <c r="BD37" s="39"/>
      <c r="BE37" s="40"/>
      <c r="BF37" s="40"/>
      <c r="BG37" s="40"/>
      <c r="BH37" s="40"/>
      <c r="BI37" s="40"/>
      <c r="BJ37" s="40"/>
      <c r="BK37" s="40"/>
      <c r="BL37" s="40"/>
      <c r="BM37" s="41"/>
      <c r="BN37" s="39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1"/>
      <c r="CD37" s="39">
        <v>55.2</v>
      </c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1"/>
      <c r="CQ37" s="39">
        <v>1</v>
      </c>
      <c r="CR37" s="40"/>
      <c r="CS37" s="40"/>
      <c r="CT37" s="40"/>
      <c r="CU37" s="40"/>
      <c r="CV37" s="40"/>
      <c r="CW37" s="40"/>
      <c r="CX37" s="40"/>
      <c r="CY37" s="40"/>
      <c r="CZ37" s="40"/>
      <c r="DA37" s="41"/>
      <c r="DB37" s="37">
        <f>CD37*CQ37</f>
        <v>55.2</v>
      </c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8"/>
      <c r="DN37" s="39">
        <v>2919.3</v>
      </c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>
        <v>276</v>
      </c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1"/>
      <c r="EV37" s="42">
        <f>ED37/DN37*100%</f>
        <v>0.09454321241393485</v>
      </c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4"/>
      <c r="FL37" s="54" t="s">
        <v>265</v>
      </c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6"/>
    </row>
    <row r="38" spans="1:187" ht="39.75" customHeight="1">
      <c r="A38" s="39">
        <v>7</v>
      </c>
      <c r="B38" s="40"/>
      <c r="C38" s="40"/>
      <c r="D38" s="40"/>
      <c r="E38" s="41"/>
      <c r="F38" s="58" t="s">
        <v>270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1"/>
      <c r="AR38" s="39">
        <v>135</v>
      </c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1"/>
      <c r="BD38" s="39"/>
      <c r="BE38" s="40"/>
      <c r="BF38" s="40"/>
      <c r="BG38" s="40"/>
      <c r="BH38" s="40"/>
      <c r="BI38" s="40"/>
      <c r="BJ38" s="40"/>
      <c r="BK38" s="40"/>
      <c r="BL38" s="40"/>
      <c r="BM38" s="41"/>
      <c r="BN38" s="39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v>71.64</v>
      </c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1"/>
      <c r="CQ38" s="39">
        <v>3</v>
      </c>
      <c r="CR38" s="40"/>
      <c r="CS38" s="40"/>
      <c r="CT38" s="40"/>
      <c r="CU38" s="40"/>
      <c r="CV38" s="40"/>
      <c r="CW38" s="40"/>
      <c r="CX38" s="40"/>
      <c r="CY38" s="40"/>
      <c r="CZ38" s="40"/>
      <c r="DA38" s="41"/>
      <c r="DB38" s="37">
        <f>CD38*CQ38</f>
        <v>214.92000000000002</v>
      </c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8"/>
      <c r="DN38" s="39">
        <v>590.94</v>
      </c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1"/>
      <c r="ED38" s="39">
        <v>214.92</v>
      </c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1"/>
      <c r="EV38" s="42">
        <f>ED38/DN38*100%</f>
        <v>0.3636917453548583</v>
      </c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4"/>
      <c r="FL38" s="54" t="s">
        <v>265</v>
      </c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6"/>
    </row>
    <row r="39" spans="1:187" ht="12.75" customHeight="1">
      <c r="A39" s="39" t="s">
        <v>17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1"/>
      <c r="AR39" s="39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39"/>
      <c r="BE39" s="52"/>
      <c r="BF39" s="52"/>
      <c r="BG39" s="52"/>
      <c r="BH39" s="52"/>
      <c r="BI39" s="52"/>
      <c r="BJ39" s="52"/>
      <c r="BK39" s="52"/>
      <c r="BL39" s="52"/>
      <c r="BM39" s="53"/>
      <c r="BN39" s="39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52"/>
      <c r="CB39" s="52"/>
      <c r="CC39" s="53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37">
        <f>SUM(DB34:DM38)</f>
        <v>8305974.879945244</v>
      </c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51">
        <f>SUM(DN34:EC38)</f>
        <v>7497055.66</v>
      </c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</row>
    <row r="40" spans="1:187" ht="15.75" customHeight="1">
      <c r="A40" s="83" t="s">
        <v>152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</row>
    <row r="41" spans="1:187" ht="11.25" hidden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</row>
    <row r="42" spans="1:187" ht="14.25" customHeight="1" hidden="1">
      <c r="A42" s="62" t="s">
        <v>165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</row>
    <row r="43" spans="1:187" ht="12.75" customHeight="1" hidden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</row>
    <row r="44" spans="1:187" ht="21" customHeight="1" hidden="1">
      <c r="A44" s="59" t="s">
        <v>119</v>
      </c>
      <c r="B44" s="59"/>
      <c r="C44" s="59"/>
      <c r="D44" s="59"/>
      <c r="E44" s="59"/>
      <c r="F44" s="59" t="s">
        <v>35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39" t="s">
        <v>168</v>
      </c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 t="s">
        <v>122</v>
      </c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1"/>
    </row>
    <row r="45" spans="1:187" ht="12.75" hidden="1">
      <c r="A45" s="59">
        <v>1</v>
      </c>
      <c r="B45" s="59"/>
      <c r="C45" s="59"/>
      <c r="D45" s="59"/>
      <c r="E45" s="59"/>
      <c r="F45" s="59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39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3"/>
      <c r="ES45" s="39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1"/>
    </row>
    <row r="46" spans="1:187" ht="12.75" hidden="1">
      <c r="A46" s="59">
        <v>2</v>
      </c>
      <c r="B46" s="59"/>
      <c r="C46" s="59"/>
      <c r="D46" s="59"/>
      <c r="E46" s="59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27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5"/>
      <c r="ES46" s="39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1"/>
    </row>
    <row r="47" spans="1:187" ht="11.25" customHeight="1" hidden="1">
      <c r="A47" s="28" t="s">
        <v>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30"/>
      <c r="ES47" s="39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1"/>
    </row>
    <row r="48" spans="1:187" ht="13.5" customHeight="1" hidden="1">
      <c r="A48" s="77" t="s">
        <v>157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</row>
    <row r="49" spans="1:187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</row>
    <row r="50" spans="1:187" ht="11.25" customHeight="1">
      <c r="A50" s="85" t="s">
        <v>158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</row>
    <row r="51" spans="1:187" ht="11.25" customHeight="1">
      <c r="A51" s="57" t="s">
        <v>125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</row>
    <row r="52" spans="1:187" ht="5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</row>
    <row r="53" spans="1:187" ht="23.25" customHeight="1">
      <c r="A53" s="59" t="s">
        <v>119</v>
      </c>
      <c r="B53" s="59"/>
      <c r="C53" s="59"/>
      <c r="D53" s="59"/>
      <c r="E53" s="59"/>
      <c r="F53" s="39" t="s">
        <v>35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39" t="s">
        <v>122</v>
      </c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1"/>
    </row>
    <row r="54" spans="1:187" ht="11.25">
      <c r="A54" s="59">
        <v>1</v>
      </c>
      <c r="B54" s="59"/>
      <c r="C54" s="59"/>
      <c r="D54" s="59"/>
      <c r="E54" s="59"/>
      <c r="F54" s="58" t="s">
        <v>216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1">
        <v>5259000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82"/>
    </row>
    <row r="55" spans="1:187" ht="11.25">
      <c r="A55" s="59">
        <v>2</v>
      </c>
      <c r="B55" s="59"/>
      <c r="C55" s="59"/>
      <c r="D55" s="59"/>
      <c r="E55" s="59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82"/>
    </row>
    <row r="56" spans="1:187" ht="11.25" customHeight="1">
      <c r="A56" s="58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1">
        <f>ES54</f>
        <v>5259000</v>
      </c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82"/>
    </row>
    <row r="57" spans="1:187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</row>
    <row r="58" spans="1:187" ht="11.25" customHeight="1" hidden="1">
      <c r="A58" s="57" t="s">
        <v>126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</row>
    <row r="59" spans="1:187" ht="7.5" customHeight="1" hidden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26.25" customHeight="1" hidden="1">
      <c r="A60" s="39" t="s">
        <v>119</v>
      </c>
      <c r="B60" s="40"/>
      <c r="C60" s="40"/>
      <c r="D60" s="40"/>
      <c r="E60" s="41"/>
      <c r="F60" s="39" t="s">
        <v>35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39" t="s">
        <v>122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1"/>
    </row>
    <row r="61" spans="1:187" ht="11.25" hidden="1">
      <c r="A61" s="39">
        <v>1</v>
      </c>
      <c r="B61" s="40"/>
      <c r="C61" s="40"/>
      <c r="D61" s="40"/>
      <c r="E61" s="41"/>
      <c r="F61" s="39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39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1"/>
    </row>
    <row r="62" spans="1:187" ht="11.25" hidden="1">
      <c r="A62" s="39">
        <v>2</v>
      </c>
      <c r="B62" s="40"/>
      <c r="C62" s="40"/>
      <c r="D62" s="40"/>
      <c r="E62" s="41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39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1"/>
    </row>
    <row r="63" spans="1:187" ht="11.25" customHeight="1" hidden="1">
      <c r="A63" s="58" t="s">
        <v>17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1"/>
      <c r="ES63" s="39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1"/>
    </row>
    <row r="64" spans="1:187" ht="11.2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</row>
    <row r="65" spans="1:187" ht="11.25" customHeight="1" hidden="1">
      <c r="A65" s="57" t="s">
        <v>127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</row>
    <row r="66" spans="1:187" ht="4.5" customHeight="1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21" customHeight="1" hidden="1">
      <c r="A67" s="39" t="s">
        <v>119</v>
      </c>
      <c r="B67" s="40"/>
      <c r="C67" s="40"/>
      <c r="D67" s="40"/>
      <c r="E67" s="41"/>
      <c r="F67" s="39" t="s">
        <v>35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39" t="s">
        <v>122</v>
      </c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1"/>
    </row>
    <row r="68" spans="1:187" ht="11.25" hidden="1">
      <c r="A68" s="39">
        <v>1</v>
      </c>
      <c r="B68" s="40"/>
      <c r="C68" s="40"/>
      <c r="D68" s="40"/>
      <c r="E68" s="41"/>
      <c r="F68" s="39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39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1"/>
    </row>
    <row r="69" spans="1:187" ht="11.25" hidden="1">
      <c r="A69" s="39">
        <v>2</v>
      </c>
      <c r="B69" s="40"/>
      <c r="C69" s="40"/>
      <c r="D69" s="40"/>
      <c r="E69" s="41"/>
      <c r="F69" s="39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39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1"/>
    </row>
    <row r="70" spans="1:187" ht="11.25" customHeight="1" hidden="1">
      <c r="A70" s="58" t="s">
        <v>17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1"/>
      <c r="ES70" s="39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1"/>
    </row>
    <row r="71" spans="1:187" ht="11.25" hidden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</row>
    <row r="72" spans="1:187" ht="11.25" customHeight="1" hidden="1">
      <c r="A72" s="57" t="s">
        <v>128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</row>
    <row r="73" spans="1:187" ht="6.75" customHeight="1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22.5" customHeight="1" hidden="1">
      <c r="A74" s="39" t="s">
        <v>119</v>
      </c>
      <c r="B74" s="40"/>
      <c r="C74" s="40"/>
      <c r="D74" s="40"/>
      <c r="E74" s="41"/>
      <c r="F74" s="39" t="s">
        <v>35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39" t="s">
        <v>122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1"/>
    </row>
    <row r="75" spans="1:187" ht="11.25" hidden="1">
      <c r="A75" s="39">
        <v>1</v>
      </c>
      <c r="B75" s="40"/>
      <c r="C75" s="40"/>
      <c r="D75" s="40"/>
      <c r="E75" s="41"/>
      <c r="F75" s="58" t="s">
        <v>216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1"/>
      <c r="ES75" s="51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8"/>
    </row>
    <row r="76" spans="1:187" ht="11.25" hidden="1">
      <c r="A76" s="39">
        <v>2</v>
      </c>
      <c r="B76" s="40"/>
      <c r="C76" s="40"/>
      <c r="D76" s="40"/>
      <c r="E76" s="41"/>
      <c r="F76" s="3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1"/>
      <c r="ES76" s="51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8"/>
    </row>
    <row r="77" spans="1:187" ht="11.25" customHeight="1" hidden="1">
      <c r="A77" s="58" t="s">
        <v>17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1"/>
      <c r="ES77" s="51">
        <f>ES75</f>
        <v>0</v>
      </c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8"/>
    </row>
    <row r="78" ht="11.25" hidden="1"/>
    <row r="79" spans="1:187" ht="11.25" hidden="1">
      <c r="A79" s="68" t="s">
        <v>160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</row>
    <row r="80" ht="6" customHeight="1" hidden="1"/>
    <row r="81" spans="1:187" ht="21" customHeight="1" hidden="1">
      <c r="A81" s="39" t="s">
        <v>119</v>
      </c>
      <c r="B81" s="40"/>
      <c r="C81" s="40"/>
      <c r="D81" s="40"/>
      <c r="E81" s="41"/>
      <c r="F81" s="39" t="s">
        <v>35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1"/>
      <c r="DW81" s="39" t="s">
        <v>168</v>
      </c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1"/>
      <c r="ES81" s="39" t="s">
        <v>122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1"/>
    </row>
    <row r="82" spans="1:187" ht="11.25" hidden="1">
      <c r="A82" s="39">
        <v>1</v>
      </c>
      <c r="B82" s="40"/>
      <c r="C82" s="40"/>
      <c r="D82" s="40"/>
      <c r="E82" s="41"/>
      <c r="F82" s="39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1"/>
      <c r="DW82" s="39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1"/>
      <c r="ES82" s="39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1"/>
    </row>
    <row r="83" spans="1:187" ht="11.25" hidden="1">
      <c r="A83" s="39">
        <v>2</v>
      </c>
      <c r="B83" s="40"/>
      <c r="C83" s="40"/>
      <c r="D83" s="40"/>
      <c r="E83" s="41"/>
      <c r="F83" s="3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1"/>
      <c r="DW83" s="39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1"/>
      <c r="ES83" s="39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1"/>
    </row>
    <row r="84" spans="1:187" ht="11.25" customHeight="1" hidden="1">
      <c r="A84" s="39" t="s">
        <v>17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1"/>
      <c r="ES84" s="39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1"/>
    </row>
    <row r="85" spans="1:187" ht="16.5" customHeight="1" hidden="1">
      <c r="A85" s="77" t="s">
        <v>159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</row>
    <row r="86" ht="11.25" hidden="1"/>
    <row r="87" spans="1:187" ht="12" hidden="1">
      <c r="A87" s="62" t="s">
        <v>162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</row>
    <row r="88" spans="1:187" ht="6.75" customHeight="1" hidden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</row>
    <row r="89" spans="1:187" ht="32.25" customHeight="1" hidden="1">
      <c r="A89" s="39" t="s">
        <v>119</v>
      </c>
      <c r="B89" s="40"/>
      <c r="C89" s="40"/>
      <c r="D89" s="40"/>
      <c r="E89" s="41"/>
      <c r="F89" s="39" t="s">
        <v>35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1"/>
      <c r="DW89" s="39" t="s">
        <v>168</v>
      </c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1"/>
      <c r="ES89" s="39" t="s">
        <v>122</v>
      </c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1"/>
    </row>
    <row r="90" spans="1:187" ht="14.25" customHeight="1" hidden="1">
      <c r="A90" s="39">
        <v>1</v>
      </c>
      <c r="B90" s="40"/>
      <c r="C90" s="40"/>
      <c r="D90" s="40"/>
      <c r="E90" s="41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1"/>
      <c r="DW90" s="39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1"/>
      <c r="ES90" s="39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1"/>
    </row>
    <row r="91" spans="1:187" ht="11.25" hidden="1">
      <c r="A91" s="39">
        <v>2</v>
      </c>
      <c r="B91" s="40"/>
      <c r="C91" s="40"/>
      <c r="D91" s="40"/>
      <c r="E91" s="41"/>
      <c r="F91" s="39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1"/>
      <c r="DW91" s="39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1"/>
      <c r="ES91" s="39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1"/>
    </row>
    <row r="92" spans="1:187" ht="11.25" customHeight="1" hidden="1">
      <c r="A92" s="58" t="s">
        <v>17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1"/>
      <c r="ES92" s="39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1"/>
    </row>
    <row r="93" spans="1:187" ht="17.25" customHeight="1" hidden="1">
      <c r="A93" s="77" t="s">
        <v>161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</row>
    <row r="94" spans="1:195" ht="11.25" hidden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</row>
    <row r="95" spans="1:195" ht="12" hidden="1">
      <c r="A95" s="67" t="s">
        <v>163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20"/>
      <c r="GG95" s="20"/>
      <c r="GH95" s="20"/>
      <c r="GI95" s="20"/>
      <c r="GJ95" s="20"/>
      <c r="GK95" s="20"/>
      <c r="GL95" s="20"/>
      <c r="GM95" s="20"/>
    </row>
    <row r="96" spans="188:195" ht="6.75" customHeight="1" hidden="1">
      <c r="GF96" s="20"/>
      <c r="GG96" s="20"/>
      <c r="GH96" s="20"/>
      <c r="GI96" s="20"/>
      <c r="GJ96" s="20"/>
      <c r="GK96" s="20"/>
      <c r="GL96" s="20"/>
      <c r="GM96" s="20"/>
    </row>
    <row r="97" spans="1:195" ht="27.75" customHeight="1" hidden="1">
      <c r="A97" s="92" t="s">
        <v>119</v>
      </c>
      <c r="B97" s="93"/>
      <c r="C97" s="93"/>
      <c r="D97" s="93"/>
      <c r="E97" s="94"/>
      <c r="F97" s="92" t="s">
        <v>35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4"/>
      <c r="AR97" s="86" t="s">
        <v>168</v>
      </c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8"/>
      <c r="BD97" s="86" t="s">
        <v>144</v>
      </c>
      <c r="BE97" s="87"/>
      <c r="BF97" s="87"/>
      <c r="BG97" s="87"/>
      <c r="BH97" s="87"/>
      <c r="BI97" s="87"/>
      <c r="BJ97" s="87"/>
      <c r="BK97" s="87"/>
      <c r="BL97" s="87"/>
      <c r="BM97" s="88"/>
      <c r="BN97" s="86" t="s">
        <v>145</v>
      </c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8"/>
      <c r="CD97" s="86" t="s">
        <v>174</v>
      </c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 t="s">
        <v>77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8"/>
      <c r="DB97" s="86" t="s">
        <v>170</v>
      </c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8"/>
      <c r="DN97" s="86" t="s">
        <v>164</v>
      </c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8"/>
      <c r="ED97" s="79" t="s">
        <v>147</v>
      </c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1"/>
      <c r="GF97" s="20"/>
      <c r="GG97" s="20"/>
      <c r="GH97" s="20"/>
      <c r="GI97" s="20"/>
      <c r="GJ97" s="20"/>
      <c r="GK97" s="20"/>
      <c r="GL97" s="20"/>
      <c r="GM97" s="20"/>
    </row>
    <row r="98" spans="1:195" ht="50.25" customHeight="1" hidden="1">
      <c r="A98" s="95"/>
      <c r="B98" s="96"/>
      <c r="C98" s="96"/>
      <c r="D98" s="96"/>
      <c r="E98" s="97"/>
      <c r="F98" s="95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7"/>
      <c r="AR98" s="89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1"/>
      <c r="BD98" s="89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1"/>
      <c r="CD98" s="89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1"/>
      <c r="CQ98" s="89"/>
      <c r="CR98" s="90"/>
      <c r="CS98" s="90"/>
      <c r="CT98" s="90"/>
      <c r="CU98" s="90"/>
      <c r="CV98" s="90"/>
      <c r="CW98" s="90"/>
      <c r="CX98" s="90"/>
      <c r="CY98" s="90"/>
      <c r="CZ98" s="90"/>
      <c r="DA98" s="91"/>
      <c r="DB98" s="89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1"/>
      <c r="DN98" s="89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1"/>
      <c r="ED98" s="39" t="s">
        <v>180</v>
      </c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1"/>
      <c r="EV98" s="39" t="s">
        <v>181</v>
      </c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1"/>
      <c r="FL98" s="39" t="s">
        <v>148</v>
      </c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1"/>
      <c r="GF98" s="20"/>
      <c r="GG98" s="20"/>
      <c r="GH98" s="20"/>
      <c r="GI98" s="20"/>
      <c r="GJ98" s="20"/>
      <c r="GK98" s="20"/>
      <c r="GL98" s="20"/>
      <c r="GM98" s="20"/>
    </row>
    <row r="99" spans="1:195" ht="11.25" hidden="1">
      <c r="A99" s="39">
        <v>1</v>
      </c>
      <c r="B99" s="40"/>
      <c r="C99" s="40"/>
      <c r="D99" s="40"/>
      <c r="E99" s="41"/>
      <c r="F99" s="39">
        <v>2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39">
        <v>3</v>
      </c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1"/>
      <c r="BD99" s="39">
        <v>4</v>
      </c>
      <c r="BE99" s="40"/>
      <c r="BF99" s="40"/>
      <c r="BG99" s="40"/>
      <c r="BH99" s="40"/>
      <c r="BI99" s="40"/>
      <c r="BJ99" s="40"/>
      <c r="BK99" s="40"/>
      <c r="BL99" s="40"/>
      <c r="BM99" s="41"/>
      <c r="BN99" s="39">
        <v>5</v>
      </c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1"/>
      <c r="CD99" s="39">
        <v>6</v>
      </c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1"/>
      <c r="CQ99" s="39">
        <v>7</v>
      </c>
      <c r="CR99" s="40"/>
      <c r="CS99" s="40"/>
      <c r="CT99" s="40"/>
      <c r="CU99" s="40"/>
      <c r="CV99" s="40"/>
      <c r="CW99" s="40"/>
      <c r="CX99" s="40"/>
      <c r="CY99" s="40"/>
      <c r="CZ99" s="40"/>
      <c r="DA99" s="41"/>
      <c r="DB99" s="39">
        <v>8</v>
      </c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1"/>
      <c r="DN99" s="39">
        <v>9</v>
      </c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1"/>
      <c r="ED99" s="39">
        <v>10</v>
      </c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1"/>
      <c r="EV99" s="39">
        <v>11</v>
      </c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1"/>
      <c r="FL99" s="39">
        <v>12</v>
      </c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1"/>
      <c r="GF99" s="20"/>
      <c r="GG99" s="20"/>
      <c r="GH99" s="20"/>
      <c r="GI99" s="20"/>
      <c r="GJ99" s="20"/>
      <c r="GK99" s="20"/>
      <c r="GL99" s="20"/>
      <c r="GM99" s="20"/>
    </row>
    <row r="100" spans="1:195" ht="12.75" hidden="1">
      <c r="A100" s="39">
        <v>1</v>
      </c>
      <c r="B100" s="40"/>
      <c r="C100" s="40"/>
      <c r="D100" s="40"/>
      <c r="E100" s="41"/>
      <c r="F100" s="39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39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1"/>
      <c r="BD100" s="39"/>
      <c r="BE100" s="40"/>
      <c r="BF100" s="40"/>
      <c r="BG100" s="40"/>
      <c r="BH100" s="40"/>
      <c r="BI100" s="40"/>
      <c r="BJ100" s="40"/>
      <c r="BK100" s="40"/>
      <c r="BL100" s="40"/>
      <c r="BM100" s="41"/>
      <c r="BN100" s="39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1"/>
      <c r="CD100" s="39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1"/>
      <c r="CQ100" s="39"/>
      <c r="CR100" s="40"/>
      <c r="CS100" s="40"/>
      <c r="CT100" s="40"/>
      <c r="CU100" s="40"/>
      <c r="CV100" s="40"/>
      <c r="CW100" s="40"/>
      <c r="CX100" s="40"/>
      <c r="CY100" s="40"/>
      <c r="CZ100" s="40"/>
      <c r="DA100" s="41"/>
      <c r="DB100" s="39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1"/>
      <c r="DN100" s="39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1"/>
      <c r="ED100" s="39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1"/>
      <c r="EV100" s="78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3"/>
      <c r="FL100" s="78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3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 hidden="1">
      <c r="A101" s="39">
        <v>2</v>
      </c>
      <c r="B101" s="40"/>
      <c r="C101" s="40"/>
      <c r="D101" s="40"/>
      <c r="E101" s="41"/>
      <c r="F101" s="39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39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1"/>
      <c r="BD101" s="39"/>
      <c r="BE101" s="40"/>
      <c r="BF101" s="40"/>
      <c r="BG101" s="40"/>
      <c r="BH101" s="40"/>
      <c r="BI101" s="40"/>
      <c r="BJ101" s="40"/>
      <c r="BK101" s="40"/>
      <c r="BL101" s="40"/>
      <c r="BM101" s="41"/>
      <c r="BN101" s="39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1"/>
      <c r="CD101" s="39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1"/>
      <c r="CQ101" s="39"/>
      <c r="CR101" s="40"/>
      <c r="CS101" s="40"/>
      <c r="CT101" s="40"/>
      <c r="CU101" s="40"/>
      <c r="CV101" s="40"/>
      <c r="CW101" s="40"/>
      <c r="CX101" s="40"/>
      <c r="CY101" s="40"/>
      <c r="CZ101" s="40"/>
      <c r="DA101" s="41"/>
      <c r="DB101" s="39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1"/>
      <c r="DN101" s="39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1"/>
      <c r="ED101" s="39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1"/>
      <c r="EV101" s="78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3"/>
      <c r="FL101" s="78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3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39">
        <v>3</v>
      </c>
      <c r="B102" s="40"/>
      <c r="C102" s="40"/>
      <c r="D102" s="40"/>
      <c r="E102" s="41"/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1"/>
      <c r="AR102" s="39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1"/>
      <c r="BD102" s="39"/>
      <c r="BE102" s="40"/>
      <c r="BF102" s="40"/>
      <c r="BG102" s="40"/>
      <c r="BH102" s="40"/>
      <c r="BI102" s="40"/>
      <c r="BJ102" s="40"/>
      <c r="BK102" s="40"/>
      <c r="BL102" s="40"/>
      <c r="BM102" s="41"/>
      <c r="BN102" s="39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1"/>
      <c r="CD102" s="39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1"/>
      <c r="CQ102" s="39"/>
      <c r="CR102" s="40"/>
      <c r="CS102" s="40"/>
      <c r="CT102" s="40"/>
      <c r="CU102" s="40"/>
      <c r="CV102" s="40"/>
      <c r="CW102" s="40"/>
      <c r="CX102" s="40"/>
      <c r="CY102" s="40"/>
      <c r="CZ102" s="40"/>
      <c r="DA102" s="41"/>
      <c r="DB102" s="39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1"/>
      <c r="DN102" s="39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1"/>
      <c r="ED102" s="39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1"/>
      <c r="EV102" s="78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3"/>
      <c r="FL102" s="78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3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39"/>
      <c r="B103" s="40"/>
      <c r="C103" s="40"/>
      <c r="D103" s="40"/>
      <c r="E103" s="41"/>
      <c r="F103" s="63" t="s">
        <v>17</v>
      </c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5"/>
      <c r="AR103" s="39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1"/>
      <c r="BD103" s="39"/>
      <c r="BE103" s="40"/>
      <c r="BF103" s="40"/>
      <c r="BG103" s="40"/>
      <c r="BH103" s="40"/>
      <c r="BI103" s="40"/>
      <c r="BJ103" s="40"/>
      <c r="BK103" s="40"/>
      <c r="BL103" s="40"/>
      <c r="BM103" s="41"/>
      <c r="BN103" s="39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1"/>
      <c r="CD103" s="39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1"/>
      <c r="CQ103" s="39"/>
      <c r="CR103" s="40"/>
      <c r="CS103" s="40"/>
      <c r="CT103" s="40"/>
      <c r="CU103" s="40"/>
      <c r="CV103" s="40"/>
      <c r="CW103" s="40"/>
      <c r="CX103" s="40"/>
      <c r="CY103" s="40"/>
      <c r="CZ103" s="40"/>
      <c r="DA103" s="41"/>
      <c r="DB103" s="39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1"/>
      <c r="DN103" s="39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1"/>
      <c r="ED103" s="39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1"/>
      <c r="EV103" s="78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3"/>
      <c r="FL103" s="78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3"/>
      <c r="GF103" s="20"/>
      <c r="GG103" s="20"/>
      <c r="GH103" s="20"/>
      <c r="GI103" s="20"/>
      <c r="GJ103" s="20"/>
      <c r="GK103" s="20"/>
      <c r="GL103" s="20"/>
      <c r="GM103" s="20"/>
    </row>
    <row r="104" spans="1:195" ht="29.25" customHeight="1" hidden="1">
      <c r="A104" s="77" t="s">
        <v>169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20"/>
      <c r="GG104" s="20"/>
      <c r="GH104" s="20"/>
      <c r="GI104" s="20"/>
      <c r="GJ104" s="20"/>
      <c r="GK104" s="20"/>
      <c r="GL104" s="20"/>
      <c r="GM104" s="20"/>
    </row>
    <row r="105" spans="1:195" ht="11.25" hidden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</row>
    <row r="106" spans="1:195" ht="12" hidden="1">
      <c r="A106" s="67" t="s">
        <v>171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20"/>
      <c r="GG106" s="20"/>
      <c r="GH106" s="20"/>
      <c r="GI106" s="20"/>
      <c r="GJ106" s="20"/>
      <c r="GK106" s="20"/>
      <c r="GL106" s="20"/>
      <c r="GM106" s="20"/>
    </row>
    <row r="107" spans="188:195" ht="11.25" hidden="1">
      <c r="GF107" s="20"/>
      <c r="GG107" s="20"/>
      <c r="GH107" s="20"/>
      <c r="GI107" s="20"/>
      <c r="GJ107" s="20"/>
      <c r="GK107" s="20"/>
      <c r="GL107" s="20"/>
      <c r="GM107" s="20"/>
    </row>
    <row r="108" spans="1:195" ht="27.75" customHeight="1" hidden="1">
      <c r="A108" s="39" t="s">
        <v>119</v>
      </c>
      <c r="B108" s="40"/>
      <c r="C108" s="40"/>
      <c r="D108" s="40"/>
      <c r="E108" s="41"/>
      <c r="F108" s="39" t="s">
        <v>35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1"/>
      <c r="ES108" s="39" t="s">
        <v>122</v>
      </c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1"/>
      <c r="GF108" s="20"/>
      <c r="GG108" s="20"/>
      <c r="GH108" s="20"/>
      <c r="GI108" s="20"/>
      <c r="GJ108" s="20"/>
      <c r="GK108" s="20"/>
      <c r="GL108" s="20"/>
      <c r="GM108" s="20"/>
    </row>
    <row r="109" spans="1:195" ht="12.75" customHeight="1" hidden="1">
      <c r="A109" s="39">
        <v>1</v>
      </c>
      <c r="B109" s="40"/>
      <c r="C109" s="40"/>
      <c r="D109" s="40"/>
      <c r="E109" s="41"/>
      <c r="F109" s="39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1"/>
      <c r="ES109" s="39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1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 hidden="1">
      <c r="A110" s="39">
        <v>2</v>
      </c>
      <c r="B110" s="40"/>
      <c r="C110" s="40"/>
      <c r="D110" s="40"/>
      <c r="E110" s="41"/>
      <c r="F110" s="39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1"/>
      <c r="ES110" s="39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1"/>
      <c r="GF110" s="20"/>
      <c r="GG110" s="20"/>
      <c r="GH110" s="20"/>
      <c r="GI110" s="20"/>
      <c r="GJ110" s="20"/>
      <c r="GK110" s="20"/>
      <c r="GL110" s="20"/>
      <c r="GM110" s="20"/>
    </row>
    <row r="111" spans="1:195" ht="11.25" hidden="1">
      <c r="A111" s="58" t="s">
        <v>17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1"/>
      <c r="ES111" s="39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1"/>
      <c r="GF111" s="20"/>
      <c r="GG111" s="20"/>
      <c r="GH111" s="20"/>
      <c r="GI111" s="20"/>
      <c r="GJ111" s="20"/>
      <c r="GK111" s="20"/>
      <c r="GL111" s="20"/>
      <c r="GM111" s="20"/>
    </row>
    <row r="112" spans="1:195" ht="22.5" customHeight="1" hidden="1">
      <c r="A112" s="77" t="s">
        <v>199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</sheetData>
  <sheetProtection/>
  <mergeCells count="405">
    <mergeCell ref="FL37:GE37"/>
    <mergeCell ref="F37:AQ37"/>
    <mergeCell ref="AR37:BC37"/>
    <mergeCell ref="BD37:BM37"/>
    <mergeCell ref="BN37:CC37"/>
    <mergeCell ref="CD37:CP37"/>
    <mergeCell ref="DN37:EC37"/>
    <mergeCell ref="ED36:EU36"/>
    <mergeCell ref="FL13:GE16"/>
    <mergeCell ref="A16:E16"/>
    <mergeCell ref="CQ37:DA37"/>
    <mergeCell ref="DB36:DM36"/>
    <mergeCell ref="BN17:CC17"/>
    <mergeCell ref="DB37:DM37"/>
    <mergeCell ref="A37:E37"/>
    <mergeCell ref="ED37:EU37"/>
    <mergeCell ref="EV37:FK37"/>
    <mergeCell ref="F16:AQ16"/>
    <mergeCell ref="AR16:BC16"/>
    <mergeCell ref="BD16:BM16"/>
    <mergeCell ref="BN16:CC16"/>
    <mergeCell ref="CD16:CP16"/>
    <mergeCell ref="BD31:BM32"/>
    <mergeCell ref="CD31:CP32"/>
    <mergeCell ref="A29:GE29"/>
    <mergeCell ref="ES24:GE24"/>
    <mergeCell ref="DB17:DM17"/>
    <mergeCell ref="EV15:FK15"/>
    <mergeCell ref="CQ16:DA16"/>
    <mergeCell ref="DB16:DM16"/>
    <mergeCell ref="DN16:EC16"/>
    <mergeCell ref="ED16:EU16"/>
    <mergeCell ref="EV16:FK16"/>
    <mergeCell ref="DB15:DM15"/>
    <mergeCell ref="ED15:EU15"/>
    <mergeCell ref="CQ15:DA15"/>
    <mergeCell ref="DN15:EC15"/>
    <mergeCell ref="A13:E13"/>
    <mergeCell ref="F13:AQ13"/>
    <mergeCell ref="DN14:EC14"/>
    <mergeCell ref="BN14:CC14"/>
    <mergeCell ref="CD14:CP14"/>
    <mergeCell ref="A15:E15"/>
    <mergeCell ref="F15:AQ15"/>
    <mergeCell ref="AR15:BC15"/>
    <mergeCell ref="BD15:BM15"/>
    <mergeCell ref="BN15:CC15"/>
    <mergeCell ref="A14:E14"/>
    <mergeCell ref="F14:AQ14"/>
    <mergeCell ref="AR14:BC14"/>
    <mergeCell ref="BD14:BM14"/>
    <mergeCell ref="CQ14:DA14"/>
    <mergeCell ref="DB14:DM14"/>
    <mergeCell ref="A68:E68"/>
    <mergeCell ref="A67:E67"/>
    <mergeCell ref="A69:E69"/>
    <mergeCell ref="F68:ER68"/>
    <mergeCell ref="F69:ER69"/>
    <mergeCell ref="CQ33:DA33"/>
    <mergeCell ref="DB33:DM33"/>
    <mergeCell ref="F44:DV44"/>
    <mergeCell ref="DW44:ER44"/>
    <mergeCell ref="A35:E35"/>
    <mergeCell ref="CQ11:DA11"/>
    <mergeCell ref="AR13:BC13"/>
    <mergeCell ref="BD13:BM13"/>
    <mergeCell ref="CQ13:DA13"/>
    <mergeCell ref="CQ12:DA12"/>
    <mergeCell ref="BN11:CC11"/>
    <mergeCell ref="AR12:BC12"/>
    <mergeCell ref="BD12:BM12"/>
    <mergeCell ref="EV13:FK13"/>
    <mergeCell ref="EV14:FK14"/>
    <mergeCell ref="DB13:DM13"/>
    <mergeCell ref="DN13:EC13"/>
    <mergeCell ref="ED13:EU13"/>
    <mergeCell ref="BN13:CC13"/>
    <mergeCell ref="ED14:EU14"/>
    <mergeCell ref="ES76:GE76"/>
    <mergeCell ref="F75:ER75"/>
    <mergeCell ref="F76:ER76"/>
    <mergeCell ref="CQ35:DA35"/>
    <mergeCell ref="DB35:DM35"/>
    <mergeCell ref="AR39:BC39"/>
    <mergeCell ref="BD39:BM39"/>
    <mergeCell ref="F67:ER67"/>
    <mergeCell ref="EV36:FK36"/>
    <mergeCell ref="CQ36:DA36"/>
    <mergeCell ref="A76:E76"/>
    <mergeCell ref="A74:E74"/>
    <mergeCell ref="A72:GE72"/>
    <mergeCell ref="A70:ER70"/>
    <mergeCell ref="A48:GE48"/>
    <mergeCell ref="ES69:GE69"/>
    <mergeCell ref="ES67:GE67"/>
    <mergeCell ref="ES68:GE68"/>
    <mergeCell ref="ES70:GE70"/>
    <mergeCell ref="ES75:GE75"/>
    <mergeCell ref="A77:ER77"/>
    <mergeCell ref="ES77:GE77"/>
    <mergeCell ref="A39:AQ39"/>
    <mergeCell ref="DN39:EC39"/>
    <mergeCell ref="ED39:EU39"/>
    <mergeCell ref="EV39:FK39"/>
    <mergeCell ref="FL39:GE39"/>
    <mergeCell ref="ES74:GE74"/>
    <mergeCell ref="F74:ER74"/>
    <mergeCell ref="A75:E75"/>
    <mergeCell ref="DW83:ER83"/>
    <mergeCell ref="DW82:ER82"/>
    <mergeCell ref="A82:E82"/>
    <mergeCell ref="A81:E81"/>
    <mergeCell ref="A83:E83"/>
    <mergeCell ref="A79:GE79"/>
    <mergeCell ref="A85:GE85"/>
    <mergeCell ref="A84:ER84"/>
    <mergeCell ref="ES81:GE81"/>
    <mergeCell ref="ES82:GE82"/>
    <mergeCell ref="ES84:GE84"/>
    <mergeCell ref="ES83:GE83"/>
    <mergeCell ref="F83:DV83"/>
    <mergeCell ref="DW81:ER81"/>
    <mergeCell ref="F81:DV81"/>
    <mergeCell ref="F82:DV82"/>
    <mergeCell ref="F90:DV90"/>
    <mergeCell ref="A89:E89"/>
    <mergeCell ref="A91:E91"/>
    <mergeCell ref="A90:E90"/>
    <mergeCell ref="F89:DV89"/>
    <mergeCell ref="A87:GE87"/>
    <mergeCell ref="ES90:GE90"/>
    <mergeCell ref="A92:ER92"/>
    <mergeCell ref="ES45:GE45"/>
    <mergeCell ref="ES44:GE44"/>
    <mergeCell ref="ES89:GE89"/>
    <mergeCell ref="ES92:GE92"/>
    <mergeCell ref="ES91:GE91"/>
    <mergeCell ref="DW91:ER91"/>
    <mergeCell ref="DW90:ER90"/>
    <mergeCell ref="DW89:ER89"/>
    <mergeCell ref="F91:DV91"/>
    <mergeCell ref="DB97:DM98"/>
    <mergeCell ref="DN99:EC99"/>
    <mergeCell ref="BD99:BM99"/>
    <mergeCell ref="AR99:BC99"/>
    <mergeCell ref="A95:GE95"/>
    <mergeCell ref="A93:GE93"/>
    <mergeCell ref="FL98:GE98"/>
    <mergeCell ref="A97:E98"/>
    <mergeCell ref="CQ97:DA98"/>
    <mergeCell ref="DN97:EC98"/>
    <mergeCell ref="EY2:GE2"/>
    <mergeCell ref="DN34:EC34"/>
    <mergeCell ref="ED34:EU34"/>
    <mergeCell ref="EV34:FK34"/>
    <mergeCell ref="BN39:CC39"/>
    <mergeCell ref="BD11:BM11"/>
    <mergeCell ref="CD12:CP12"/>
    <mergeCell ref="DB8:DM9"/>
    <mergeCell ref="CQ10:DA10"/>
    <mergeCell ref="DB10:DM10"/>
    <mergeCell ref="A36:E36"/>
    <mergeCell ref="F36:AQ36"/>
    <mergeCell ref="F45:DV45"/>
    <mergeCell ref="DW45:ER45"/>
    <mergeCell ref="AR36:BC36"/>
    <mergeCell ref="BD36:BM36"/>
    <mergeCell ref="BN36:CC36"/>
    <mergeCell ref="A42:GE42"/>
    <mergeCell ref="F38:AQ38"/>
    <mergeCell ref="AR38:BC38"/>
    <mergeCell ref="F35:AQ35"/>
    <mergeCell ref="A19:GD19"/>
    <mergeCell ref="A31:E32"/>
    <mergeCell ref="F31:AQ32"/>
    <mergeCell ref="A27:ER27"/>
    <mergeCell ref="F34:AQ34"/>
    <mergeCell ref="AR34:BC34"/>
    <mergeCell ref="BD34:BM34"/>
    <mergeCell ref="BN34:CC34"/>
    <mergeCell ref="CQ31:DA32"/>
    <mergeCell ref="CQ8:DA9"/>
    <mergeCell ref="ED32:EU32"/>
    <mergeCell ref="CD13:CP13"/>
    <mergeCell ref="DN11:EC11"/>
    <mergeCell ref="DB11:DM11"/>
    <mergeCell ref="CD11:CP11"/>
    <mergeCell ref="CD8:CP9"/>
    <mergeCell ref="CD10:CP10"/>
    <mergeCell ref="DN10:EC10"/>
    <mergeCell ref="CD15:CP15"/>
    <mergeCell ref="F33:AQ33"/>
    <mergeCell ref="AR33:BC33"/>
    <mergeCell ref="BD33:BM33"/>
    <mergeCell ref="BN33:CC33"/>
    <mergeCell ref="AR31:BC32"/>
    <mergeCell ref="A18:GD18"/>
    <mergeCell ref="A33:E33"/>
    <mergeCell ref="DB31:DM32"/>
    <mergeCell ref="ES25:GE25"/>
    <mergeCell ref="F25:ER25"/>
    <mergeCell ref="A10:E10"/>
    <mergeCell ref="F10:AQ10"/>
    <mergeCell ref="AR10:BC10"/>
    <mergeCell ref="BD10:BM10"/>
    <mergeCell ref="BN10:CC10"/>
    <mergeCell ref="BN31:CC32"/>
    <mergeCell ref="A17:AQ17"/>
    <mergeCell ref="F11:AQ11"/>
    <mergeCell ref="AR11:BC11"/>
    <mergeCell ref="F26:ER26"/>
    <mergeCell ref="A8:E9"/>
    <mergeCell ref="ED8:GE8"/>
    <mergeCell ref="F8:AQ9"/>
    <mergeCell ref="AR8:BC9"/>
    <mergeCell ref="BD8:BM9"/>
    <mergeCell ref="BN8:CC9"/>
    <mergeCell ref="EV9:FK9"/>
    <mergeCell ref="FL9:GE9"/>
    <mergeCell ref="DN8:EC9"/>
    <mergeCell ref="ED9:EU9"/>
    <mergeCell ref="FL11:GE11"/>
    <mergeCell ref="ED11:EU11"/>
    <mergeCell ref="DB12:DM12"/>
    <mergeCell ref="FL33:GE33"/>
    <mergeCell ref="DN31:EC32"/>
    <mergeCell ref="ED31:GE31"/>
    <mergeCell ref="ED17:EU17"/>
    <mergeCell ref="EV17:FK17"/>
    <mergeCell ref="EV12:FK12"/>
    <mergeCell ref="ED33:EU33"/>
    <mergeCell ref="FL34:GE34"/>
    <mergeCell ref="EV32:FK32"/>
    <mergeCell ref="FL32:GE32"/>
    <mergeCell ref="ES55:GE55"/>
    <mergeCell ref="ES54:GE54"/>
    <mergeCell ref="EV98:FK98"/>
    <mergeCell ref="ED98:EU98"/>
    <mergeCell ref="A65:GE65"/>
    <mergeCell ref="ES46:GE46"/>
    <mergeCell ref="DN33:EC33"/>
    <mergeCell ref="EV33:FK33"/>
    <mergeCell ref="DN35:EC35"/>
    <mergeCell ref="A50:GE50"/>
    <mergeCell ref="ES47:GE47"/>
    <mergeCell ref="BD97:BM98"/>
    <mergeCell ref="CD97:CP98"/>
    <mergeCell ref="AR97:BC98"/>
    <mergeCell ref="F97:AQ98"/>
    <mergeCell ref="BN97:CC98"/>
    <mergeCell ref="A54:E54"/>
    <mergeCell ref="AR100:BC100"/>
    <mergeCell ref="F100:AQ100"/>
    <mergeCell ref="A100:E100"/>
    <mergeCell ref="BN99:CC99"/>
    <mergeCell ref="F99:AQ99"/>
    <mergeCell ref="CD39:CP39"/>
    <mergeCell ref="A44:E44"/>
    <mergeCell ref="A45:E45"/>
    <mergeCell ref="A40:GE40"/>
    <mergeCell ref="A41:GE41"/>
    <mergeCell ref="BN101:CC101"/>
    <mergeCell ref="BD101:BM101"/>
    <mergeCell ref="A102:E102"/>
    <mergeCell ref="AR101:BC101"/>
    <mergeCell ref="F101:AQ101"/>
    <mergeCell ref="A101:E101"/>
    <mergeCell ref="BN102:CC102"/>
    <mergeCell ref="BD102:BM102"/>
    <mergeCell ref="DN100:EC100"/>
    <mergeCell ref="DN103:EC103"/>
    <mergeCell ref="CQ102:DA102"/>
    <mergeCell ref="CD102:CP102"/>
    <mergeCell ref="DN102:EC102"/>
    <mergeCell ref="DB103:DM103"/>
    <mergeCell ref="CQ103:DA103"/>
    <mergeCell ref="CD103:CP103"/>
    <mergeCell ref="DB102:DM102"/>
    <mergeCell ref="DB101:DM101"/>
    <mergeCell ref="A53:E53"/>
    <mergeCell ref="DB100:DM100"/>
    <mergeCell ref="CQ100:DA100"/>
    <mergeCell ref="CD100:CP100"/>
    <mergeCell ref="DB99:DM99"/>
    <mergeCell ref="CQ99:DA99"/>
    <mergeCell ref="CD99:CP99"/>
    <mergeCell ref="A99:E99"/>
    <mergeCell ref="BN100:CC100"/>
    <mergeCell ref="BD100:BM100"/>
    <mergeCell ref="FL100:GE100"/>
    <mergeCell ref="ED99:EU99"/>
    <mergeCell ref="CQ39:DA39"/>
    <mergeCell ref="DB39:DM39"/>
    <mergeCell ref="ED97:GE97"/>
    <mergeCell ref="ES56:GE56"/>
    <mergeCell ref="A56:ER56"/>
    <mergeCell ref="F55:ER55"/>
    <mergeCell ref="A55:E55"/>
    <mergeCell ref="A51:GE51"/>
    <mergeCell ref="A103:E103"/>
    <mergeCell ref="ED102:EU102"/>
    <mergeCell ref="FL103:GE103"/>
    <mergeCell ref="FL101:GE101"/>
    <mergeCell ref="EV101:FK101"/>
    <mergeCell ref="ED101:EU101"/>
    <mergeCell ref="CQ101:DA101"/>
    <mergeCell ref="CD101:CP101"/>
    <mergeCell ref="DN101:EC101"/>
    <mergeCell ref="BN103:CC103"/>
    <mergeCell ref="A110:E110"/>
    <mergeCell ref="F110:ER110"/>
    <mergeCell ref="EV99:FK99"/>
    <mergeCell ref="EV100:FK100"/>
    <mergeCell ref="A104:GE104"/>
    <mergeCell ref="EV103:FK103"/>
    <mergeCell ref="ED103:EU103"/>
    <mergeCell ref="FL102:GE102"/>
    <mergeCell ref="EV102:FK102"/>
    <mergeCell ref="AR103:BC103"/>
    <mergeCell ref="A113:GE113"/>
    <mergeCell ref="A112:GE112"/>
    <mergeCell ref="A111:ER111"/>
    <mergeCell ref="ES109:GE109"/>
    <mergeCell ref="ES108:GE108"/>
    <mergeCell ref="ES110:GE110"/>
    <mergeCell ref="ES111:GE111"/>
    <mergeCell ref="A108:E108"/>
    <mergeCell ref="F108:ER108"/>
    <mergeCell ref="F109:ER109"/>
    <mergeCell ref="A109:E109"/>
    <mergeCell ref="A106:GE106"/>
    <mergeCell ref="AR102:BC102"/>
    <mergeCell ref="F102:AQ102"/>
    <mergeCell ref="ED100:EU100"/>
    <mergeCell ref="FL12:GE12"/>
    <mergeCell ref="CD17:CP17"/>
    <mergeCell ref="FL99:GE99"/>
    <mergeCell ref="F103:AQ103"/>
    <mergeCell ref="BD103:BM103"/>
    <mergeCell ref="FL10:GE10"/>
    <mergeCell ref="A26:E26"/>
    <mergeCell ref="A24:E24"/>
    <mergeCell ref="A25:E25"/>
    <mergeCell ref="A12:E12"/>
    <mergeCell ref="ES26:GE26"/>
    <mergeCell ref="DN17:EC17"/>
    <mergeCell ref="BN12:CC12"/>
    <mergeCell ref="DN12:EC12"/>
    <mergeCell ref="ED12:EU12"/>
    <mergeCell ref="CQ17:DA17"/>
    <mergeCell ref="F12:AQ12"/>
    <mergeCell ref="FL1:GE1"/>
    <mergeCell ref="A4:GE4"/>
    <mergeCell ref="A5:GE5"/>
    <mergeCell ref="A6:GE6"/>
    <mergeCell ref="A11:E11"/>
    <mergeCell ref="EV11:FK11"/>
    <mergeCell ref="ED10:EU10"/>
    <mergeCell ref="EV10:FK10"/>
    <mergeCell ref="CD34:CP34"/>
    <mergeCell ref="CQ34:DA34"/>
    <mergeCell ref="DB34:DM34"/>
    <mergeCell ref="CD33:CP33"/>
    <mergeCell ref="AR17:BC17"/>
    <mergeCell ref="BD17:BM17"/>
    <mergeCell ref="F24:ER24"/>
    <mergeCell ref="A22:GE22"/>
    <mergeCell ref="A21:GE21"/>
    <mergeCell ref="FL17:GE17"/>
    <mergeCell ref="A63:ER63"/>
    <mergeCell ref="ES60:GE60"/>
    <mergeCell ref="ES61:GE61"/>
    <mergeCell ref="ES62:GE62"/>
    <mergeCell ref="ES63:GE63"/>
    <mergeCell ref="A60:E60"/>
    <mergeCell ref="F60:ER60"/>
    <mergeCell ref="A61:E61"/>
    <mergeCell ref="F61:ER61"/>
    <mergeCell ref="A62:E62"/>
    <mergeCell ref="F62:ER62"/>
    <mergeCell ref="A58:GE58"/>
    <mergeCell ref="BN35:CC35"/>
    <mergeCell ref="CD35:CP35"/>
    <mergeCell ref="A34:E34"/>
    <mergeCell ref="F53:ER53"/>
    <mergeCell ref="ES53:GE53"/>
    <mergeCell ref="F54:ER54"/>
    <mergeCell ref="A46:E46"/>
    <mergeCell ref="A38:E38"/>
    <mergeCell ref="FL35:GE36"/>
    <mergeCell ref="ED35:EU35"/>
    <mergeCell ref="EV35:FK35"/>
    <mergeCell ref="AR35:BC35"/>
    <mergeCell ref="BD35:BM35"/>
    <mergeCell ref="FL38:GE38"/>
    <mergeCell ref="CD38:CP38"/>
    <mergeCell ref="CQ38:DA38"/>
    <mergeCell ref="CD36:CP36"/>
    <mergeCell ref="DN36:EC36"/>
    <mergeCell ref="DB38:DM38"/>
    <mergeCell ref="DN38:EC38"/>
    <mergeCell ref="ED38:EU38"/>
    <mergeCell ref="EV38:FK38"/>
    <mergeCell ref="BD38:BM38"/>
    <mergeCell ref="BN38:CC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1" max="186" man="1"/>
    <brk id="86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8">
      <selection activeCell="DD18" sqref="DD18:DN18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3" width="0.875" style="10" customWidth="1"/>
    <col min="64" max="64" width="3.375" style="10" customWidth="1"/>
    <col min="65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2" width="0.875" style="10" customWidth="1"/>
    <col min="123" max="123" width="0.6171875" style="10" customWidth="1"/>
    <col min="124" max="124" width="0.875" style="10" hidden="1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170" t="s">
        <v>244</v>
      </c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</row>
    <row r="2" spans="84:133" ht="20.25" customHeight="1">
      <c r="CF2" s="21"/>
      <c r="CG2" s="128" t="s">
        <v>276</v>
      </c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</row>
    <row r="3" ht="13.5" customHeight="1">
      <c r="CX3" s="11"/>
    </row>
    <row r="4" spans="1:133" ht="20.25" customHeight="1">
      <c r="A4" s="172" t="s">
        <v>129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</row>
    <row r="5" s="12" customFormat="1" ht="13.5" customHeight="1"/>
    <row r="6" spans="1:48" s="12" customFormat="1" ht="15">
      <c r="A6" s="166" t="s">
        <v>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156" t="s">
        <v>3</v>
      </c>
      <c r="B9" s="157"/>
      <c r="C9" s="157"/>
      <c r="D9" s="157"/>
      <c r="E9" s="157"/>
      <c r="F9" s="158"/>
      <c r="G9" s="156" t="s">
        <v>20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8"/>
      <c r="Z9" s="156" t="s">
        <v>15</v>
      </c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8"/>
      <c r="AL9" s="165" t="s">
        <v>16</v>
      </c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56" t="s">
        <v>196</v>
      </c>
      <c r="BW9" s="157"/>
      <c r="BX9" s="157"/>
      <c r="BY9" s="157"/>
      <c r="BZ9" s="157"/>
      <c r="CA9" s="157"/>
      <c r="CB9" s="157"/>
      <c r="CC9" s="157"/>
      <c r="CD9" s="157"/>
      <c r="CE9" s="157"/>
      <c r="CF9" s="158"/>
      <c r="CG9" s="156" t="s">
        <v>173</v>
      </c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8"/>
      <c r="CS9" s="39" t="s">
        <v>137</v>
      </c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3"/>
    </row>
    <row r="10" spans="1:133" s="13" customFormat="1" ht="80.25" customHeight="1">
      <c r="A10" s="159"/>
      <c r="B10" s="160"/>
      <c r="C10" s="160"/>
      <c r="D10" s="160"/>
      <c r="E10" s="160"/>
      <c r="F10" s="161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1"/>
      <c r="Z10" s="159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1"/>
      <c r="AL10" s="165" t="s">
        <v>167</v>
      </c>
      <c r="AM10" s="165"/>
      <c r="AN10" s="165"/>
      <c r="AO10" s="165"/>
      <c r="AP10" s="165"/>
      <c r="AQ10" s="165"/>
      <c r="AR10" s="165"/>
      <c r="AS10" s="165"/>
      <c r="AT10" s="165"/>
      <c r="AU10" s="165" t="s">
        <v>0</v>
      </c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59"/>
      <c r="BW10" s="160"/>
      <c r="BX10" s="160"/>
      <c r="BY10" s="160"/>
      <c r="BZ10" s="160"/>
      <c r="CA10" s="160"/>
      <c r="CB10" s="160"/>
      <c r="CC10" s="160"/>
      <c r="CD10" s="160"/>
      <c r="CE10" s="160"/>
      <c r="CF10" s="161"/>
      <c r="CG10" s="159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1"/>
      <c r="CS10" s="86" t="s">
        <v>130</v>
      </c>
      <c r="CT10" s="98"/>
      <c r="CU10" s="98"/>
      <c r="CV10" s="98"/>
      <c r="CW10" s="98"/>
      <c r="CX10" s="98"/>
      <c r="CY10" s="98"/>
      <c r="CZ10" s="98"/>
      <c r="DA10" s="98"/>
      <c r="DB10" s="98"/>
      <c r="DC10" s="99"/>
      <c r="DD10" s="86" t="s">
        <v>135</v>
      </c>
      <c r="DE10" s="98"/>
      <c r="DF10" s="98"/>
      <c r="DG10" s="98"/>
      <c r="DH10" s="98"/>
      <c r="DI10" s="98"/>
      <c r="DJ10" s="98"/>
      <c r="DK10" s="98"/>
      <c r="DL10" s="98"/>
      <c r="DM10" s="98"/>
      <c r="DN10" s="99"/>
      <c r="DO10" s="39" t="s">
        <v>18</v>
      </c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3"/>
    </row>
    <row r="11" spans="1:133" s="13" customFormat="1" ht="57.75" customHeight="1">
      <c r="A11" s="162"/>
      <c r="B11" s="163"/>
      <c r="C11" s="163"/>
      <c r="D11" s="163"/>
      <c r="E11" s="163"/>
      <c r="F11" s="164"/>
      <c r="G11" s="162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62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4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 t="s">
        <v>139</v>
      </c>
      <c r="AV11" s="165"/>
      <c r="AW11" s="165"/>
      <c r="AX11" s="165"/>
      <c r="AY11" s="165"/>
      <c r="AZ11" s="165"/>
      <c r="BA11" s="165"/>
      <c r="BB11" s="165"/>
      <c r="BC11" s="165"/>
      <c r="BD11" s="165" t="s">
        <v>140</v>
      </c>
      <c r="BE11" s="165"/>
      <c r="BF11" s="165"/>
      <c r="BG11" s="165"/>
      <c r="BH11" s="165"/>
      <c r="BI11" s="165"/>
      <c r="BJ11" s="165"/>
      <c r="BK11" s="165"/>
      <c r="BL11" s="165"/>
      <c r="BM11" s="165" t="s">
        <v>141</v>
      </c>
      <c r="BN11" s="165"/>
      <c r="BO11" s="165"/>
      <c r="BP11" s="165"/>
      <c r="BQ11" s="165"/>
      <c r="BR11" s="165"/>
      <c r="BS11" s="165"/>
      <c r="BT11" s="165"/>
      <c r="BU11" s="165"/>
      <c r="BV11" s="162"/>
      <c r="BW11" s="163"/>
      <c r="BX11" s="163"/>
      <c r="BY11" s="163"/>
      <c r="BZ11" s="163"/>
      <c r="CA11" s="163"/>
      <c r="CB11" s="163"/>
      <c r="CC11" s="163"/>
      <c r="CD11" s="163"/>
      <c r="CE11" s="163"/>
      <c r="CF11" s="164"/>
      <c r="CG11" s="162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4"/>
      <c r="CS11" s="100"/>
      <c r="CT11" s="101"/>
      <c r="CU11" s="101"/>
      <c r="CV11" s="101"/>
      <c r="CW11" s="101"/>
      <c r="CX11" s="101"/>
      <c r="CY11" s="101"/>
      <c r="CZ11" s="101"/>
      <c r="DA11" s="101"/>
      <c r="DB11" s="101"/>
      <c r="DC11" s="102"/>
      <c r="DD11" s="100"/>
      <c r="DE11" s="101"/>
      <c r="DF11" s="101"/>
      <c r="DG11" s="101"/>
      <c r="DH11" s="101"/>
      <c r="DI11" s="101"/>
      <c r="DJ11" s="101"/>
      <c r="DK11" s="101"/>
      <c r="DL11" s="101"/>
      <c r="DM11" s="101"/>
      <c r="DN11" s="102"/>
      <c r="DO11" s="39" t="s">
        <v>2</v>
      </c>
      <c r="DP11" s="52"/>
      <c r="DQ11" s="52"/>
      <c r="DR11" s="52"/>
      <c r="DS11" s="52"/>
      <c r="DT11" s="52"/>
      <c r="DU11" s="52"/>
      <c r="DV11" s="53"/>
      <c r="DW11" s="39" t="s">
        <v>19</v>
      </c>
      <c r="DX11" s="52"/>
      <c r="DY11" s="52"/>
      <c r="DZ11" s="52"/>
      <c r="EA11" s="52"/>
      <c r="EB11" s="52"/>
      <c r="EC11" s="53"/>
    </row>
    <row r="12" spans="1:133" s="14" customFormat="1" ht="12">
      <c r="A12" s="136">
        <v>1</v>
      </c>
      <c r="B12" s="137"/>
      <c r="C12" s="137"/>
      <c r="D12" s="137"/>
      <c r="E12" s="137"/>
      <c r="F12" s="138"/>
      <c r="G12" s="136">
        <v>2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8"/>
      <c r="Z12" s="136">
        <v>3</v>
      </c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8"/>
      <c r="AL12" s="136">
        <v>4</v>
      </c>
      <c r="AM12" s="137"/>
      <c r="AN12" s="137"/>
      <c r="AO12" s="137"/>
      <c r="AP12" s="137"/>
      <c r="AQ12" s="137"/>
      <c r="AR12" s="137"/>
      <c r="AS12" s="137"/>
      <c r="AT12" s="138"/>
      <c r="AU12" s="136">
        <v>5</v>
      </c>
      <c r="AV12" s="137"/>
      <c r="AW12" s="137"/>
      <c r="AX12" s="137"/>
      <c r="AY12" s="137"/>
      <c r="AZ12" s="137"/>
      <c r="BA12" s="137"/>
      <c r="BB12" s="137"/>
      <c r="BC12" s="138"/>
      <c r="BD12" s="136">
        <v>6</v>
      </c>
      <c r="BE12" s="137"/>
      <c r="BF12" s="137"/>
      <c r="BG12" s="137"/>
      <c r="BH12" s="137"/>
      <c r="BI12" s="137"/>
      <c r="BJ12" s="137"/>
      <c r="BK12" s="137"/>
      <c r="BL12" s="138"/>
      <c r="BM12" s="136">
        <v>7</v>
      </c>
      <c r="BN12" s="137"/>
      <c r="BO12" s="137"/>
      <c r="BP12" s="137"/>
      <c r="BQ12" s="137"/>
      <c r="BR12" s="137"/>
      <c r="BS12" s="137"/>
      <c r="BT12" s="137"/>
      <c r="BU12" s="138"/>
      <c r="BV12" s="136">
        <v>8</v>
      </c>
      <c r="BW12" s="137"/>
      <c r="BX12" s="137"/>
      <c r="BY12" s="137"/>
      <c r="BZ12" s="137"/>
      <c r="CA12" s="137"/>
      <c r="CB12" s="137"/>
      <c r="CC12" s="137"/>
      <c r="CD12" s="137"/>
      <c r="CE12" s="137"/>
      <c r="CF12" s="138"/>
      <c r="CG12" s="136">
        <v>9</v>
      </c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8"/>
      <c r="CS12" s="136">
        <v>10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8"/>
      <c r="DD12" s="136">
        <v>11</v>
      </c>
      <c r="DE12" s="137"/>
      <c r="DF12" s="137"/>
      <c r="DG12" s="137"/>
      <c r="DH12" s="137"/>
      <c r="DI12" s="137"/>
      <c r="DJ12" s="137"/>
      <c r="DK12" s="137"/>
      <c r="DL12" s="137"/>
      <c r="DM12" s="137"/>
      <c r="DN12" s="138"/>
      <c r="DO12" s="136">
        <v>12</v>
      </c>
      <c r="DP12" s="137"/>
      <c r="DQ12" s="137"/>
      <c r="DR12" s="137"/>
      <c r="DS12" s="137"/>
      <c r="DT12" s="137"/>
      <c r="DU12" s="137"/>
      <c r="DV12" s="138"/>
      <c r="DW12" s="136">
        <v>13</v>
      </c>
      <c r="DX12" s="137"/>
      <c r="DY12" s="137"/>
      <c r="DZ12" s="137"/>
      <c r="EA12" s="137"/>
      <c r="EB12" s="137"/>
      <c r="EC12" s="138"/>
    </row>
    <row r="13" spans="1:133" s="14" customFormat="1" ht="55.5" customHeight="1">
      <c r="A13" s="139" t="s">
        <v>6</v>
      </c>
      <c r="B13" s="140"/>
      <c r="C13" s="140"/>
      <c r="D13" s="140"/>
      <c r="E13" s="140"/>
      <c r="F13" s="141"/>
      <c r="G13" s="142" t="s">
        <v>195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4"/>
      <c r="Z13" s="129" t="s">
        <v>1</v>
      </c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1"/>
      <c r="AL13" s="129" t="s">
        <v>1</v>
      </c>
      <c r="AM13" s="130"/>
      <c r="AN13" s="130"/>
      <c r="AO13" s="130"/>
      <c r="AP13" s="130"/>
      <c r="AQ13" s="130"/>
      <c r="AR13" s="130"/>
      <c r="AS13" s="130"/>
      <c r="AT13" s="131"/>
      <c r="AU13" s="129" t="s">
        <v>1</v>
      </c>
      <c r="AV13" s="130"/>
      <c r="AW13" s="130"/>
      <c r="AX13" s="130"/>
      <c r="AY13" s="130"/>
      <c r="AZ13" s="130"/>
      <c r="BA13" s="130"/>
      <c r="BB13" s="130"/>
      <c r="BC13" s="131"/>
      <c r="BD13" s="129" t="s">
        <v>1</v>
      </c>
      <c r="BE13" s="130"/>
      <c r="BF13" s="130"/>
      <c r="BG13" s="130"/>
      <c r="BH13" s="130"/>
      <c r="BI13" s="130"/>
      <c r="BJ13" s="130"/>
      <c r="BK13" s="130"/>
      <c r="BL13" s="131"/>
      <c r="BM13" s="129" t="s">
        <v>1</v>
      </c>
      <c r="BN13" s="130"/>
      <c r="BO13" s="130"/>
      <c r="BP13" s="130"/>
      <c r="BQ13" s="130"/>
      <c r="BR13" s="130"/>
      <c r="BS13" s="130"/>
      <c r="BT13" s="130"/>
      <c r="BU13" s="131"/>
      <c r="BV13" s="129" t="s">
        <v>1</v>
      </c>
      <c r="BW13" s="130"/>
      <c r="BX13" s="130"/>
      <c r="BY13" s="130"/>
      <c r="BZ13" s="130"/>
      <c r="CA13" s="130"/>
      <c r="CB13" s="130"/>
      <c r="CC13" s="130"/>
      <c r="CD13" s="130"/>
      <c r="CE13" s="130"/>
      <c r="CF13" s="131"/>
      <c r="CG13" s="132">
        <f>CG14+CG15+CG16+CG17</f>
        <v>52824210.00188793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4"/>
      <c r="CS13" s="135">
        <f>CG13</f>
        <v>52824210.00188793</v>
      </c>
      <c r="CT13" s="130"/>
      <c r="CU13" s="130"/>
      <c r="CV13" s="130"/>
      <c r="CW13" s="130"/>
      <c r="CX13" s="130"/>
      <c r="CY13" s="130"/>
      <c r="CZ13" s="130"/>
      <c r="DA13" s="130"/>
      <c r="DB13" s="130"/>
      <c r="DC13" s="131"/>
      <c r="DD13" s="129"/>
      <c r="DE13" s="130"/>
      <c r="DF13" s="130"/>
      <c r="DG13" s="130"/>
      <c r="DH13" s="130"/>
      <c r="DI13" s="130"/>
      <c r="DJ13" s="130"/>
      <c r="DK13" s="130"/>
      <c r="DL13" s="130"/>
      <c r="DM13" s="130"/>
      <c r="DN13" s="131"/>
      <c r="DO13" s="129"/>
      <c r="DP13" s="130"/>
      <c r="DQ13" s="130"/>
      <c r="DR13" s="130"/>
      <c r="DS13" s="130"/>
      <c r="DT13" s="130"/>
      <c r="DU13" s="130"/>
      <c r="DV13" s="131"/>
      <c r="DW13" s="129"/>
      <c r="DX13" s="130"/>
      <c r="DY13" s="130"/>
      <c r="DZ13" s="130"/>
      <c r="EA13" s="130"/>
      <c r="EB13" s="130"/>
      <c r="EC13" s="131"/>
    </row>
    <row r="14" spans="1:133" s="5" customFormat="1" ht="27.75" customHeight="1">
      <c r="A14" s="139" t="s">
        <v>22</v>
      </c>
      <c r="B14" s="140"/>
      <c r="C14" s="140"/>
      <c r="D14" s="140"/>
      <c r="E14" s="140"/>
      <c r="F14" s="141"/>
      <c r="G14" s="142" t="s">
        <v>14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4"/>
      <c r="Z14" s="135">
        <v>53.74</v>
      </c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6"/>
      <c r="AL14" s="135">
        <f>AU14+BD14+BM14</f>
        <v>48180.619717199996</v>
      </c>
      <c r="AM14" s="145"/>
      <c r="AN14" s="145"/>
      <c r="AO14" s="145"/>
      <c r="AP14" s="145"/>
      <c r="AQ14" s="145"/>
      <c r="AR14" s="145"/>
      <c r="AS14" s="145"/>
      <c r="AT14" s="146"/>
      <c r="AU14" s="135">
        <v>22092.86</v>
      </c>
      <c r="AV14" s="145"/>
      <c r="AW14" s="145"/>
      <c r="AX14" s="145"/>
      <c r="AY14" s="145"/>
      <c r="AZ14" s="145"/>
      <c r="BA14" s="145"/>
      <c r="BB14" s="145"/>
      <c r="BC14" s="146"/>
      <c r="BD14" s="135">
        <v>1432.57</v>
      </c>
      <c r="BE14" s="145"/>
      <c r="BF14" s="145"/>
      <c r="BG14" s="145"/>
      <c r="BH14" s="145"/>
      <c r="BI14" s="145"/>
      <c r="BJ14" s="145"/>
      <c r="BK14" s="145"/>
      <c r="BL14" s="146"/>
      <c r="BM14" s="135">
        <v>24655.1897172</v>
      </c>
      <c r="BN14" s="145"/>
      <c r="BO14" s="145"/>
      <c r="BP14" s="145"/>
      <c r="BQ14" s="145"/>
      <c r="BR14" s="145"/>
      <c r="BS14" s="145"/>
      <c r="BT14" s="145"/>
      <c r="BU14" s="146"/>
      <c r="BV14" s="13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  <c r="CG14" s="132">
        <f>Z14*(AL14+BV14)*12</f>
        <v>31070718.043227933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4"/>
      <c r="CS14" s="135">
        <f>CG14</f>
        <v>31070718.043227933</v>
      </c>
      <c r="CT14" s="130"/>
      <c r="CU14" s="130"/>
      <c r="CV14" s="130"/>
      <c r="CW14" s="130"/>
      <c r="CX14" s="130"/>
      <c r="CY14" s="130"/>
      <c r="CZ14" s="130"/>
      <c r="DA14" s="130"/>
      <c r="DB14" s="130"/>
      <c r="DC14" s="131"/>
      <c r="DD14" s="13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6"/>
      <c r="DO14" s="135"/>
      <c r="DP14" s="145"/>
      <c r="DQ14" s="145"/>
      <c r="DR14" s="145"/>
      <c r="DS14" s="145"/>
      <c r="DT14" s="145"/>
      <c r="DU14" s="145"/>
      <c r="DV14" s="146"/>
      <c r="DW14" s="135"/>
      <c r="DX14" s="145"/>
      <c r="DY14" s="145"/>
      <c r="DZ14" s="145"/>
      <c r="EA14" s="145"/>
      <c r="EB14" s="145"/>
      <c r="EC14" s="146"/>
    </row>
    <row r="15" spans="1:133" s="5" customFormat="1" ht="70.5" customHeight="1">
      <c r="A15" s="139" t="s">
        <v>23</v>
      </c>
      <c r="B15" s="140"/>
      <c r="C15" s="140"/>
      <c r="D15" s="140"/>
      <c r="E15" s="140"/>
      <c r="F15" s="141"/>
      <c r="G15" s="142" t="s">
        <v>200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135">
        <v>4</v>
      </c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6"/>
      <c r="AL15" s="135">
        <f>AU15+BD15+BM15</f>
        <v>87384.69</v>
      </c>
      <c r="AM15" s="145"/>
      <c r="AN15" s="145"/>
      <c r="AO15" s="145"/>
      <c r="AP15" s="145"/>
      <c r="AQ15" s="145"/>
      <c r="AR15" s="145"/>
      <c r="AS15" s="145"/>
      <c r="AT15" s="146"/>
      <c r="AU15" s="135">
        <v>56486.65</v>
      </c>
      <c r="AV15" s="145"/>
      <c r="AW15" s="145"/>
      <c r="AX15" s="145"/>
      <c r="AY15" s="145"/>
      <c r="AZ15" s="145"/>
      <c r="BA15" s="145"/>
      <c r="BB15" s="145"/>
      <c r="BC15" s="146"/>
      <c r="BD15" s="135"/>
      <c r="BE15" s="145"/>
      <c r="BF15" s="145"/>
      <c r="BG15" s="145"/>
      <c r="BH15" s="145"/>
      <c r="BI15" s="145"/>
      <c r="BJ15" s="145"/>
      <c r="BK15" s="145"/>
      <c r="BL15" s="146"/>
      <c r="BM15" s="153">
        <v>30898.04</v>
      </c>
      <c r="BN15" s="154"/>
      <c r="BO15" s="154"/>
      <c r="BP15" s="154"/>
      <c r="BQ15" s="154"/>
      <c r="BR15" s="154"/>
      <c r="BS15" s="154"/>
      <c r="BT15" s="154"/>
      <c r="BU15" s="155"/>
      <c r="BV15" s="13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  <c r="CG15" s="132">
        <f>(Z15*(AL15+BV15)*12)</f>
        <v>4194465.12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4"/>
      <c r="CS15" s="135">
        <f>CG15</f>
        <v>4194465.12</v>
      </c>
      <c r="CT15" s="130"/>
      <c r="CU15" s="130"/>
      <c r="CV15" s="130"/>
      <c r="CW15" s="130"/>
      <c r="CX15" s="130"/>
      <c r="CY15" s="130"/>
      <c r="CZ15" s="130"/>
      <c r="DA15" s="130"/>
      <c r="DB15" s="130"/>
      <c r="DC15" s="131"/>
      <c r="DD15" s="13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6"/>
      <c r="DO15" s="135"/>
      <c r="DP15" s="145"/>
      <c r="DQ15" s="145"/>
      <c r="DR15" s="145"/>
      <c r="DS15" s="145"/>
      <c r="DT15" s="145"/>
      <c r="DU15" s="145"/>
      <c r="DV15" s="146"/>
      <c r="DW15" s="135"/>
      <c r="DX15" s="145"/>
      <c r="DY15" s="145"/>
      <c r="DZ15" s="145"/>
      <c r="EA15" s="145"/>
      <c r="EB15" s="145"/>
      <c r="EC15" s="146"/>
    </row>
    <row r="16" spans="1:133" s="5" customFormat="1" ht="51.75" customHeight="1">
      <c r="A16" s="139" t="s">
        <v>24</v>
      </c>
      <c r="B16" s="140"/>
      <c r="C16" s="140"/>
      <c r="D16" s="140"/>
      <c r="E16" s="140"/>
      <c r="F16" s="141"/>
      <c r="G16" s="142" t="s">
        <v>201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9"/>
      <c r="Z16" s="135">
        <v>29.5</v>
      </c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  <c r="AL16" s="135">
        <f>AU16+BD16+BM16</f>
        <v>24777.464290000004</v>
      </c>
      <c r="AM16" s="145"/>
      <c r="AN16" s="145"/>
      <c r="AO16" s="145"/>
      <c r="AP16" s="145"/>
      <c r="AQ16" s="145"/>
      <c r="AR16" s="145"/>
      <c r="AS16" s="145"/>
      <c r="AT16" s="146"/>
      <c r="AU16" s="135">
        <v>17195</v>
      </c>
      <c r="AV16" s="145"/>
      <c r="AW16" s="145"/>
      <c r="AX16" s="145"/>
      <c r="AY16" s="145"/>
      <c r="AZ16" s="145"/>
      <c r="BA16" s="145"/>
      <c r="BB16" s="145"/>
      <c r="BC16" s="146"/>
      <c r="BD16" s="135">
        <v>774.58</v>
      </c>
      <c r="BE16" s="145"/>
      <c r="BF16" s="145"/>
      <c r="BG16" s="145"/>
      <c r="BH16" s="145"/>
      <c r="BI16" s="145"/>
      <c r="BJ16" s="145"/>
      <c r="BK16" s="145"/>
      <c r="BL16" s="146"/>
      <c r="BM16" s="153">
        <v>6807.88429</v>
      </c>
      <c r="BN16" s="154"/>
      <c r="BO16" s="154"/>
      <c r="BP16" s="154"/>
      <c r="BQ16" s="154"/>
      <c r="BR16" s="154"/>
      <c r="BS16" s="154"/>
      <c r="BT16" s="154"/>
      <c r="BU16" s="155"/>
      <c r="BV16" s="13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  <c r="CG16" s="132">
        <f>(Z16*(AL16+BV16)*12)</f>
        <v>8771222.358660001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4"/>
      <c r="CS16" s="135">
        <f>CG16</f>
        <v>8771222.358660001</v>
      </c>
      <c r="CT16" s="130"/>
      <c r="CU16" s="130"/>
      <c r="CV16" s="130"/>
      <c r="CW16" s="130"/>
      <c r="CX16" s="130"/>
      <c r="CY16" s="130"/>
      <c r="CZ16" s="130"/>
      <c r="DA16" s="130"/>
      <c r="DB16" s="130"/>
      <c r="DC16" s="131"/>
      <c r="DD16" s="13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6"/>
      <c r="DO16" s="135"/>
      <c r="DP16" s="145"/>
      <c r="DQ16" s="145"/>
      <c r="DR16" s="145"/>
      <c r="DS16" s="145"/>
      <c r="DT16" s="145"/>
      <c r="DU16" s="145"/>
      <c r="DV16" s="146"/>
      <c r="DW16" s="135"/>
      <c r="DX16" s="145"/>
      <c r="DY16" s="145"/>
      <c r="DZ16" s="145"/>
      <c r="EA16" s="145"/>
      <c r="EB16" s="145"/>
      <c r="EC16" s="146"/>
    </row>
    <row r="17" spans="1:133" s="5" customFormat="1" ht="36" customHeight="1">
      <c r="A17" s="139" t="s">
        <v>86</v>
      </c>
      <c r="B17" s="140"/>
      <c r="C17" s="140"/>
      <c r="D17" s="140"/>
      <c r="E17" s="140"/>
      <c r="F17" s="141"/>
      <c r="G17" s="142" t="s">
        <v>202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9"/>
      <c r="Z17" s="135">
        <v>29.25</v>
      </c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6"/>
      <c r="AL17" s="135">
        <f>AU17+BD17+BM17</f>
        <v>25036.48</v>
      </c>
      <c r="AM17" s="145"/>
      <c r="AN17" s="145"/>
      <c r="AO17" s="145"/>
      <c r="AP17" s="145"/>
      <c r="AQ17" s="145"/>
      <c r="AR17" s="145"/>
      <c r="AS17" s="145"/>
      <c r="AT17" s="146"/>
      <c r="AU17" s="135">
        <v>17195</v>
      </c>
      <c r="AV17" s="145"/>
      <c r="AW17" s="145"/>
      <c r="AX17" s="145"/>
      <c r="AY17" s="145"/>
      <c r="AZ17" s="145"/>
      <c r="BA17" s="145"/>
      <c r="BB17" s="145"/>
      <c r="BC17" s="146"/>
      <c r="BD17" s="135"/>
      <c r="BE17" s="145"/>
      <c r="BF17" s="145"/>
      <c r="BG17" s="145"/>
      <c r="BH17" s="145"/>
      <c r="BI17" s="145"/>
      <c r="BJ17" s="145"/>
      <c r="BK17" s="145"/>
      <c r="BL17" s="146"/>
      <c r="BM17" s="153">
        <v>7841.48</v>
      </c>
      <c r="BN17" s="154"/>
      <c r="BO17" s="154"/>
      <c r="BP17" s="154"/>
      <c r="BQ17" s="154"/>
      <c r="BR17" s="154"/>
      <c r="BS17" s="154"/>
      <c r="BT17" s="154"/>
      <c r="BU17" s="155"/>
      <c r="BV17" s="13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  <c r="CG17" s="132">
        <f>(Z17*(AL17+BV17)*12)</f>
        <v>8787804.48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4"/>
      <c r="CS17" s="135">
        <f>CG17</f>
        <v>8787804.48</v>
      </c>
      <c r="CT17" s="130"/>
      <c r="CU17" s="130"/>
      <c r="CV17" s="130"/>
      <c r="CW17" s="130"/>
      <c r="CX17" s="130"/>
      <c r="CY17" s="130"/>
      <c r="CZ17" s="130"/>
      <c r="DA17" s="130"/>
      <c r="DB17" s="130"/>
      <c r="DC17" s="131"/>
      <c r="DD17" s="13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6"/>
      <c r="DO17" s="135"/>
      <c r="DP17" s="145"/>
      <c r="DQ17" s="145"/>
      <c r="DR17" s="145"/>
      <c r="DS17" s="145"/>
      <c r="DT17" s="145"/>
      <c r="DU17" s="145"/>
      <c r="DV17" s="146"/>
      <c r="DW17" s="135"/>
      <c r="DX17" s="145"/>
      <c r="DY17" s="145"/>
      <c r="DZ17" s="145"/>
      <c r="EA17" s="145"/>
      <c r="EB17" s="145"/>
      <c r="EC17" s="146"/>
    </row>
    <row r="18" spans="1:133" s="5" customFormat="1" ht="205.5" customHeight="1">
      <c r="A18" s="139" t="s">
        <v>7</v>
      </c>
      <c r="B18" s="140"/>
      <c r="C18" s="140"/>
      <c r="D18" s="140"/>
      <c r="E18" s="140"/>
      <c r="F18" s="141"/>
      <c r="G18" s="142" t="s">
        <v>197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4"/>
      <c r="Z18" s="129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29"/>
      <c r="AM18" s="130"/>
      <c r="AN18" s="130"/>
      <c r="AO18" s="130"/>
      <c r="AP18" s="130"/>
      <c r="AQ18" s="130"/>
      <c r="AR18" s="130"/>
      <c r="AS18" s="130"/>
      <c r="AT18" s="131"/>
      <c r="AU18" s="129" t="s">
        <v>1</v>
      </c>
      <c r="AV18" s="130"/>
      <c r="AW18" s="130"/>
      <c r="AX18" s="130"/>
      <c r="AY18" s="130"/>
      <c r="AZ18" s="130"/>
      <c r="BA18" s="130"/>
      <c r="BB18" s="130"/>
      <c r="BC18" s="131"/>
      <c r="BD18" s="129" t="s">
        <v>1</v>
      </c>
      <c r="BE18" s="130"/>
      <c r="BF18" s="130"/>
      <c r="BG18" s="130"/>
      <c r="BH18" s="130"/>
      <c r="BI18" s="130"/>
      <c r="BJ18" s="130"/>
      <c r="BK18" s="130"/>
      <c r="BL18" s="131"/>
      <c r="BM18" s="129" t="s">
        <v>1</v>
      </c>
      <c r="BN18" s="130"/>
      <c r="BO18" s="130"/>
      <c r="BP18" s="130"/>
      <c r="BQ18" s="130"/>
      <c r="BR18" s="130"/>
      <c r="BS18" s="130"/>
      <c r="BT18" s="130"/>
      <c r="BU18" s="131"/>
      <c r="BV18" s="129" t="s">
        <v>1</v>
      </c>
      <c r="BW18" s="130"/>
      <c r="BX18" s="130"/>
      <c r="BY18" s="130"/>
      <c r="BZ18" s="130"/>
      <c r="CA18" s="130"/>
      <c r="CB18" s="130"/>
      <c r="CC18" s="130"/>
      <c r="CD18" s="130"/>
      <c r="CE18" s="130"/>
      <c r="CF18" s="131"/>
      <c r="CG18" s="135">
        <v>235000</v>
      </c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6"/>
      <c r="CS18" s="135">
        <v>235000</v>
      </c>
      <c r="CT18" s="145"/>
      <c r="CU18" s="145"/>
      <c r="CV18" s="145"/>
      <c r="CW18" s="145"/>
      <c r="CX18" s="145"/>
      <c r="CY18" s="145"/>
      <c r="CZ18" s="145"/>
      <c r="DA18" s="145"/>
      <c r="DB18" s="145"/>
      <c r="DC18" s="146"/>
      <c r="DD18" s="129"/>
      <c r="DE18" s="130"/>
      <c r="DF18" s="130"/>
      <c r="DG18" s="130"/>
      <c r="DH18" s="130"/>
      <c r="DI18" s="130"/>
      <c r="DJ18" s="130"/>
      <c r="DK18" s="130"/>
      <c r="DL18" s="130"/>
      <c r="DM18" s="130"/>
      <c r="DN18" s="131"/>
      <c r="DO18" s="129"/>
      <c r="DP18" s="130"/>
      <c r="DQ18" s="130"/>
      <c r="DR18" s="130"/>
      <c r="DS18" s="130"/>
      <c r="DT18" s="130"/>
      <c r="DU18" s="130"/>
      <c r="DV18" s="131"/>
      <c r="DW18" s="129"/>
      <c r="DX18" s="130"/>
      <c r="DY18" s="130"/>
      <c r="DZ18" s="130"/>
      <c r="EA18" s="130"/>
      <c r="EB18" s="130"/>
      <c r="EC18" s="131"/>
    </row>
    <row r="19" spans="1:133" s="5" customFormat="1" ht="16.5" customHeight="1">
      <c r="A19" s="147" t="s">
        <v>17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  <c r="AL19" s="150"/>
      <c r="AM19" s="151"/>
      <c r="AN19" s="151"/>
      <c r="AO19" s="151"/>
      <c r="AP19" s="151"/>
      <c r="AQ19" s="151"/>
      <c r="AR19" s="151"/>
      <c r="AS19" s="151"/>
      <c r="AT19" s="152"/>
      <c r="AU19" s="150" t="s">
        <v>1</v>
      </c>
      <c r="AV19" s="151"/>
      <c r="AW19" s="151"/>
      <c r="AX19" s="151"/>
      <c r="AY19" s="151"/>
      <c r="AZ19" s="151"/>
      <c r="BA19" s="151"/>
      <c r="BB19" s="151"/>
      <c r="BC19" s="152"/>
      <c r="BD19" s="150" t="s">
        <v>1</v>
      </c>
      <c r="BE19" s="151"/>
      <c r="BF19" s="151"/>
      <c r="BG19" s="151"/>
      <c r="BH19" s="151"/>
      <c r="BI19" s="151"/>
      <c r="BJ19" s="151"/>
      <c r="BK19" s="151"/>
      <c r="BL19" s="152"/>
      <c r="BM19" s="150" t="s">
        <v>1</v>
      </c>
      <c r="BN19" s="151"/>
      <c r="BO19" s="151"/>
      <c r="BP19" s="151"/>
      <c r="BQ19" s="151"/>
      <c r="BR19" s="151"/>
      <c r="BS19" s="151"/>
      <c r="BT19" s="151"/>
      <c r="BU19" s="152"/>
      <c r="BV19" s="150"/>
      <c r="BW19" s="151"/>
      <c r="BX19" s="151"/>
      <c r="BY19" s="151"/>
      <c r="BZ19" s="151"/>
      <c r="CA19" s="151"/>
      <c r="CB19" s="151"/>
      <c r="CC19" s="151"/>
      <c r="CD19" s="151"/>
      <c r="CE19" s="151"/>
      <c r="CF19" s="152"/>
      <c r="CG19" s="135">
        <f>CG13+CG18</f>
        <v>53059210.00188793</v>
      </c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1"/>
      <c r="CS19" s="135">
        <f>CS13+CS18</f>
        <v>53059210.00188793</v>
      </c>
      <c r="CT19" s="130"/>
      <c r="CU19" s="130"/>
      <c r="CV19" s="130"/>
      <c r="CW19" s="130"/>
      <c r="CX19" s="130"/>
      <c r="CY19" s="130"/>
      <c r="CZ19" s="130"/>
      <c r="DA19" s="130"/>
      <c r="DB19" s="130"/>
      <c r="DC19" s="131"/>
      <c r="DD19" s="129"/>
      <c r="DE19" s="130"/>
      <c r="DF19" s="130"/>
      <c r="DG19" s="130"/>
      <c r="DH19" s="130"/>
      <c r="DI19" s="130"/>
      <c r="DJ19" s="130"/>
      <c r="DK19" s="130"/>
      <c r="DL19" s="130"/>
      <c r="DM19" s="130"/>
      <c r="DN19" s="131"/>
      <c r="DO19" s="129"/>
      <c r="DP19" s="130"/>
      <c r="DQ19" s="130"/>
      <c r="DR19" s="130"/>
      <c r="DS19" s="130"/>
      <c r="DT19" s="130"/>
      <c r="DU19" s="130"/>
      <c r="DV19" s="131"/>
      <c r="DW19" s="129"/>
      <c r="DX19" s="130"/>
      <c r="DY19" s="130"/>
      <c r="DZ19" s="130"/>
      <c r="EA19" s="130"/>
      <c r="EB19" s="130"/>
      <c r="EC19" s="131"/>
    </row>
    <row r="20" spans="1:133" ht="15">
      <c r="A20" s="168" t="s">
        <v>166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</row>
    <row r="33" s="10" customFormat="1" ht="15"/>
    <row r="34" s="10" customFormat="1" ht="15"/>
    <row r="35" s="10" customFormat="1" ht="15"/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zoomScalePageLayoutView="0" workbookViewId="0" topLeftCell="A1">
      <selection activeCell="BZ9" sqref="BZ9:CL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6384" width="0.875" style="1" customWidth="1"/>
  </cols>
  <sheetData>
    <row r="1" spans="1:137" ht="15">
      <c r="A1" s="173" t="s">
        <v>289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</row>
    <row r="2" ht="12.75" customHeight="1"/>
    <row r="3" spans="1:137" s="3" customFormat="1" ht="21.75" customHeight="1">
      <c r="A3" s="175" t="s">
        <v>3</v>
      </c>
      <c r="B3" s="176"/>
      <c r="C3" s="176"/>
      <c r="D3" s="176"/>
      <c r="E3" s="176"/>
      <c r="F3" s="177"/>
      <c r="G3" s="175" t="s">
        <v>21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7"/>
      <c r="AC3" s="175" t="s">
        <v>290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5"/>
      <c r="AP3" s="175" t="s">
        <v>291</v>
      </c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7"/>
      <c r="BC3" s="175" t="s">
        <v>292</v>
      </c>
      <c r="BD3" s="176"/>
      <c r="BE3" s="176"/>
      <c r="BF3" s="176"/>
      <c r="BG3" s="176"/>
      <c r="BH3" s="176"/>
      <c r="BI3" s="176"/>
      <c r="BJ3" s="176"/>
      <c r="BK3" s="176"/>
      <c r="BL3" s="177"/>
      <c r="BM3" s="175" t="s">
        <v>293</v>
      </c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5" t="s">
        <v>294</v>
      </c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7"/>
      <c r="CM3" s="192" t="s">
        <v>0</v>
      </c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93"/>
    </row>
    <row r="4" spans="1:137" s="3" customFormat="1" ht="90" customHeight="1">
      <c r="A4" s="178"/>
      <c r="B4" s="179"/>
      <c r="C4" s="179"/>
      <c r="D4" s="179"/>
      <c r="E4" s="179"/>
      <c r="F4" s="180"/>
      <c r="G4" s="178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86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8"/>
      <c r="AP4" s="178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80"/>
      <c r="BC4" s="178"/>
      <c r="BD4" s="179"/>
      <c r="BE4" s="179"/>
      <c r="BF4" s="179"/>
      <c r="BG4" s="179"/>
      <c r="BH4" s="179"/>
      <c r="BI4" s="179"/>
      <c r="BJ4" s="179"/>
      <c r="BK4" s="179"/>
      <c r="BL4" s="180"/>
      <c r="BM4" s="178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8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80"/>
      <c r="CM4" s="175" t="s">
        <v>131</v>
      </c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5"/>
      <c r="CZ4" s="175" t="s">
        <v>135</v>
      </c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5"/>
      <c r="DN4" s="194" t="s">
        <v>295</v>
      </c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5"/>
    </row>
    <row r="5" spans="1:137" s="3" customFormat="1" ht="29.25" customHeight="1">
      <c r="A5" s="181"/>
      <c r="B5" s="182"/>
      <c r="C5" s="182"/>
      <c r="D5" s="182"/>
      <c r="E5" s="182"/>
      <c r="F5" s="183"/>
      <c r="G5" s="181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3"/>
      <c r="AC5" s="189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1"/>
      <c r="AP5" s="181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3"/>
      <c r="BC5" s="181"/>
      <c r="BD5" s="182"/>
      <c r="BE5" s="182"/>
      <c r="BF5" s="182"/>
      <c r="BG5" s="182"/>
      <c r="BH5" s="182"/>
      <c r="BI5" s="182"/>
      <c r="BJ5" s="182"/>
      <c r="BK5" s="182"/>
      <c r="BL5" s="183"/>
      <c r="BM5" s="181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1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3"/>
      <c r="CM5" s="189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1"/>
      <c r="CZ5" s="189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1"/>
      <c r="DN5" s="192" t="s">
        <v>2</v>
      </c>
      <c r="DO5" s="196"/>
      <c r="DP5" s="196"/>
      <c r="DQ5" s="196"/>
      <c r="DR5" s="196"/>
      <c r="DS5" s="196"/>
      <c r="DT5" s="196"/>
      <c r="DU5" s="196"/>
      <c r="DV5" s="196"/>
      <c r="DW5" s="197"/>
      <c r="DX5" s="192" t="s">
        <v>296</v>
      </c>
      <c r="DY5" s="196"/>
      <c r="DZ5" s="196"/>
      <c r="EA5" s="196"/>
      <c r="EB5" s="196"/>
      <c r="EC5" s="196"/>
      <c r="ED5" s="196"/>
      <c r="EE5" s="196"/>
      <c r="EF5" s="196"/>
      <c r="EG5" s="197"/>
    </row>
    <row r="6" spans="1:137" s="6" customFormat="1" ht="12.75">
      <c r="A6" s="198">
        <v>1</v>
      </c>
      <c r="B6" s="199"/>
      <c r="C6" s="199"/>
      <c r="D6" s="199"/>
      <c r="E6" s="199"/>
      <c r="F6" s="200"/>
      <c r="G6" s="198">
        <v>2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198">
        <v>3</v>
      </c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2"/>
      <c r="AP6" s="198">
        <v>4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00"/>
      <c r="BC6" s="198">
        <v>5</v>
      </c>
      <c r="BD6" s="199"/>
      <c r="BE6" s="199"/>
      <c r="BF6" s="199"/>
      <c r="BG6" s="199"/>
      <c r="BH6" s="199"/>
      <c r="BI6" s="199"/>
      <c r="BJ6" s="199"/>
      <c r="BK6" s="199"/>
      <c r="BL6" s="200"/>
      <c r="BM6" s="198">
        <v>6</v>
      </c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8">
        <v>7</v>
      </c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200"/>
      <c r="CM6" s="198">
        <v>8</v>
      </c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200"/>
      <c r="CZ6" s="198">
        <v>9</v>
      </c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200"/>
      <c r="DN6" s="198">
        <v>10</v>
      </c>
      <c r="DO6" s="199"/>
      <c r="DP6" s="199"/>
      <c r="DQ6" s="199"/>
      <c r="DR6" s="199"/>
      <c r="DS6" s="199"/>
      <c r="DT6" s="199"/>
      <c r="DU6" s="199"/>
      <c r="DV6" s="199"/>
      <c r="DW6" s="200"/>
      <c r="DX6" s="198">
        <v>11</v>
      </c>
      <c r="DY6" s="199"/>
      <c r="DZ6" s="199"/>
      <c r="EA6" s="199"/>
      <c r="EB6" s="199"/>
      <c r="EC6" s="199"/>
      <c r="ED6" s="199"/>
      <c r="EE6" s="199"/>
      <c r="EF6" s="199"/>
      <c r="EG6" s="200"/>
    </row>
    <row r="7" spans="1:137" s="5" customFormat="1" ht="98.25" customHeight="1">
      <c r="A7" s="139" t="s">
        <v>6</v>
      </c>
      <c r="B7" s="140"/>
      <c r="C7" s="140"/>
      <c r="D7" s="140"/>
      <c r="E7" s="140"/>
      <c r="F7" s="141"/>
      <c r="G7" s="142" t="s">
        <v>297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203" t="s">
        <v>1</v>
      </c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5"/>
      <c r="AP7" s="203" t="s">
        <v>1</v>
      </c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5"/>
      <c r="BC7" s="203" t="s">
        <v>1</v>
      </c>
      <c r="BD7" s="204"/>
      <c r="BE7" s="204"/>
      <c r="BF7" s="204"/>
      <c r="BG7" s="204"/>
      <c r="BH7" s="204"/>
      <c r="BI7" s="204"/>
      <c r="BJ7" s="204"/>
      <c r="BK7" s="204"/>
      <c r="BL7" s="205"/>
      <c r="BM7" s="203" t="s">
        <v>1</v>
      </c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6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8"/>
      <c r="CM7" s="203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5"/>
      <c r="CZ7" s="203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5"/>
      <c r="DN7" s="203"/>
      <c r="DO7" s="204"/>
      <c r="DP7" s="204"/>
      <c r="DQ7" s="204"/>
      <c r="DR7" s="204"/>
      <c r="DS7" s="204"/>
      <c r="DT7" s="204"/>
      <c r="DU7" s="204"/>
      <c r="DV7" s="204"/>
      <c r="DW7" s="205"/>
      <c r="DX7" s="203"/>
      <c r="DY7" s="204"/>
      <c r="DZ7" s="204"/>
      <c r="EA7" s="204"/>
      <c r="EB7" s="204"/>
      <c r="EC7" s="204"/>
      <c r="ED7" s="204"/>
      <c r="EE7" s="204"/>
      <c r="EF7" s="204"/>
      <c r="EG7" s="205"/>
    </row>
    <row r="8" spans="1:137" s="5" customFormat="1" ht="78" customHeight="1">
      <c r="A8" s="139" t="s">
        <v>22</v>
      </c>
      <c r="B8" s="140"/>
      <c r="C8" s="140"/>
      <c r="D8" s="140"/>
      <c r="E8" s="140"/>
      <c r="F8" s="141"/>
      <c r="G8" s="142" t="s">
        <v>298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203">
        <v>212</v>
      </c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/>
      <c r="AP8" s="203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203"/>
      <c r="BD8" s="204"/>
      <c r="BE8" s="204"/>
      <c r="BF8" s="204"/>
      <c r="BG8" s="204"/>
      <c r="BH8" s="204"/>
      <c r="BI8" s="204"/>
      <c r="BJ8" s="204"/>
      <c r="BK8" s="204"/>
      <c r="BL8" s="205"/>
      <c r="BM8" s="203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6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8"/>
      <c r="CM8" s="203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5"/>
      <c r="CZ8" s="203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5"/>
      <c r="DN8" s="203"/>
      <c r="DO8" s="204"/>
      <c r="DP8" s="204"/>
      <c r="DQ8" s="204"/>
      <c r="DR8" s="204"/>
      <c r="DS8" s="204"/>
      <c r="DT8" s="204"/>
      <c r="DU8" s="204"/>
      <c r="DV8" s="204"/>
      <c r="DW8" s="205"/>
      <c r="DX8" s="203"/>
      <c r="DY8" s="204"/>
      <c r="DZ8" s="204"/>
      <c r="EA8" s="204"/>
      <c r="EB8" s="204"/>
      <c r="EC8" s="204"/>
      <c r="ED8" s="204"/>
      <c r="EE8" s="204"/>
      <c r="EF8" s="204"/>
      <c r="EG8" s="205"/>
    </row>
    <row r="9" spans="1:137" s="5" customFormat="1" ht="51.75" customHeight="1">
      <c r="A9" s="139" t="s">
        <v>23</v>
      </c>
      <c r="B9" s="140"/>
      <c r="C9" s="140"/>
      <c r="D9" s="140"/>
      <c r="E9" s="140"/>
      <c r="F9" s="141"/>
      <c r="G9" s="142" t="s">
        <v>299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203">
        <v>226</v>
      </c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5"/>
      <c r="AP9" s="203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203"/>
      <c r="BD9" s="204"/>
      <c r="BE9" s="204"/>
      <c r="BF9" s="204"/>
      <c r="BG9" s="204"/>
      <c r="BH9" s="204"/>
      <c r="BI9" s="204"/>
      <c r="BJ9" s="204"/>
      <c r="BK9" s="204"/>
      <c r="BL9" s="205"/>
      <c r="BM9" s="203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3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5"/>
      <c r="CM9" s="203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5"/>
      <c r="CZ9" s="203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5"/>
      <c r="DN9" s="203"/>
      <c r="DO9" s="204"/>
      <c r="DP9" s="204"/>
      <c r="DQ9" s="204"/>
      <c r="DR9" s="204"/>
      <c r="DS9" s="204"/>
      <c r="DT9" s="204"/>
      <c r="DU9" s="204"/>
      <c r="DV9" s="204"/>
      <c r="DW9" s="205"/>
      <c r="DX9" s="203"/>
      <c r="DY9" s="204"/>
      <c r="DZ9" s="204"/>
      <c r="EA9" s="204"/>
      <c r="EB9" s="204"/>
      <c r="EC9" s="204"/>
      <c r="ED9" s="204"/>
      <c r="EE9" s="204"/>
      <c r="EF9" s="204"/>
      <c r="EG9" s="205"/>
    </row>
    <row r="10" spans="1:137" s="5" customFormat="1" ht="39" customHeight="1">
      <c r="A10" s="139" t="s">
        <v>24</v>
      </c>
      <c r="B10" s="140"/>
      <c r="C10" s="140"/>
      <c r="D10" s="140"/>
      <c r="E10" s="140"/>
      <c r="F10" s="141"/>
      <c r="G10" s="142" t="s">
        <v>300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203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5"/>
      <c r="AP10" s="203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5"/>
      <c r="BC10" s="203"/>
      <c r="BD10" s="204"/>
      <c r="BE10" s="204"/>
      <c r="BF10" s="204"/>
      <c r="BG10" s="204"/>
      <c r="BH10" s="204"/>
      <c r="BI10" s="204"/>
      <c r="BJ10" s="204"/>
      <c r="BK10" s="204"/>
      <c r="BL10" s="205"/>
      <c r="BM10" s="203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3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5"/>
      <c r="CM10" s="203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5"/>
      <c r="CZ10" s="203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5"/>
      <c r="DN10" s="203"/>
      <c r="DO10" s="204"/>
      <c r="DP10" s="204"/>
      <c r="DQ10" s="204"/>
      <c r="DR10" s="204"/>
      <c r="DS10" s="204"/>
      <c r="DT10" s="204"/>
      <c r="DU10" s="204"/>
      <c r="DV10" s="204"/>
      <c r="DW10" s="205"/>
      <c r="DX10" s="203"/>
      <c r="DY10" s="204"/>
      <c r="DZ10" s="204"/>
      <c r="EA10" s="204"/>
      <c r="EB10" s="204"/>
      <c r="EC10" s="204"/>
      <c r="ED10" s="204"/>
      <c r="EE10" s="204"/>
      <c r="EF10" s="204"/>
      <c r="EG10" s="205"/>
    </row>
    <row r="11" spans="1:137" s="5" customFormat="1" ht="16.5" customHeight="1">
      <c r="A11" s="139"/>
      <c r="B11" s="140"/>
      <c r="C11" s="140"/>
      <c r="D11" s="140"/>
      <c r="E11" s="140"/>
      <c r="F11" s="141"/>
      <c r="G11" s="192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203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5"/>
      <c r="AP11" s="203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5"/>
      <c r="BC11" s="203"/>
      <c r="BD11" s="204"/>
      <c r="BE11" s="204"/>
      <c r="BF11" s="204"/>
      <c r="BG11" s="204"/>
      <c r="BH11" s="204"/>
      <c r="BI11" s="204"/>
      <c r="BJ11" s="204"/>
      <c r="BK11" s="204"/>
      <c r="BL11" s="205"/>
      <c r="BM11" s="203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3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5"/>
      <c r="CM11" s="203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5"/>
      <c r="CZ11" s="203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5"/>
      <c r="DN11" s="203"/>
      <c r="DO11" s="204"/>
      <c r="DP11" s="204"/>
      <c r="DQ11" s="204"/>
      <c r="DR11" s="204"/>
      <c r="DS11" s="204"/>
      <c r="DT11" s="204"/>
      <c r="DU11" s="204"/>
      <c r="DV11" s="204"/>
      <c r="DW11" s="205"/>
      <c r="DX11" s="203"/>
      <c r="DY11" s="204"/>
      <c r="DZ11" s="204"/>
      <c r="EA11" s="204"/>
      <c r="EB11" s="204"/>
      <c r="EC11" s="204"/>
      <c r="ED11" s="204"/>
      <c r="EE11" s="204"/>
      <c r="EF11" s="204"/>
      <c r="EG11" s="205"/>
    </row>
    <row r="12" spans="1:137" s="5" customFormat="1" ht="82.5" customHeight="1">
      <c r="A12" s="139" t="s">
        <v>7</v>
      </c>
      <c r="B12" s="140"/>
      <c r="C12" s="140"/>
      <c r="D12" s="140"/>
      <c r="E12" s="140"/>
      <c r="F12" s="141"/>
      <c r="G12" s="192" t="s">
        <v>301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10"/>
      <c r="AC12" s="203" t="s">
        <v>1</v>
      </c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5"/>
      <c r="AP12" s="203" t="s">
        <v>1</v>
      </c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5"/>
      <c r="BC12" s="203" t="s">
        <v>1</v>
      </c>
      <c r="BD12" s="204"/>
      <c r="BE12" s="204"/>
      <c r="BF12" s="204"/>
      <c r="BG12" s="204"/>
      <c r="BH12" s="204"/>
      <c r="BI12" s="204"/>
      <c r="BJ12" s="204"/>
      <c r="BK12" s="204"/>
      <c r="BL12" s="205"/>
      <c r="BM12" s="203" t="s">
        <v>1</v>
      </c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3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5"/>
      <c r="CM12" s="203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5"/>
      <c r="CZ12" s="203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5"/>
      <c r="DN12" s="203"/>
      <c r="DO12" s="204"/>
      <c r="DP12" s="204"/>
      <c r="DQ12" s="204"/>
      <c r="DR12" s="204"/>
      <c r="DS12" s="204"/>
      <c r="DT12" s="204"/>
      <c r="DU12" s="204"/>
      <c r="DV12" s="204"/>
      <c r="DW12" s="205"/>
      <c r="DX12" s="203"/>
      <c r="DY12" s="204"/>
      <c r="DZ12" s="204"/>
      <c r="EA12" s="204"/>
      <c r="EB12" s="204"/>
      <c r="EC12" s="204"/>
      <c r="ED12" s="204"/>
      <c r="EE12" s="204"/>
      <c r="EF12" s="204"/>
      <c r="EG12" s="205"/>
    </row>
    <row r="13" spans="1:137" s="5" customFormat="1" ht="78.75" customHeight="1">
      <c r="A13" s="139" t="s">
        <v>25</v>
      </c>
      <c r="B13" s="140"/>
      <c r="C13" s="140"/>
      <c r="D13" s="140"/>
      <c r="E13" s="140"/>
      <c r="F13" s="141"/>
      <c r="G13" s="192" t="s">
        <v>298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10"/>
      <c r="AC13" s="203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5"/>
      <c r="AP13" s="203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5"/>
      <c r="BC13" s="203"/>
      <c r="BD13" s="204"/>
      <c r="BE13" s="204"/>
      <c r="BF13" s="204"/>
      <c r="BG13" s="204"/>
      <c r="BH13" s="204"/>
      <c r="BI13" s="204"/>
      <c r="BJ13" s="204"/>
      <c r="BK13" s="204"/>
      <c r="BL13" s="205"/>
      <c r="BM13" s="203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6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8"/>
      <c r="CM13" s="203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5"/>
      <c r="CZ13" s="203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5"/>
      <c r="DN13" s="203"/>
      <c r="DO13" s="204"/>
      <c r="DP13" s="204"/>
      <c r="DQ13" s="204"/>
      <c r="DR13" s="204"/>
      <c r="DS13" s="204"/>
      <c r="DT13" s="204"/>
      <c r="DU13" s="204"/>
      <c r="DV13" s="204"/>
      <c r="DW13" s="205"/>
      <c r="DX13" s="203"/>
      <c r="DY13" s="204"/>
      <c r="DZ13" s="204"/>
      <c r="EA13" s="204"/>
      <c r="EB13" s="204"/>
      <c r="EC13" s="204"/>
      <c r="ED13" s="204"/>
      <c r="EE13" s="204"/>
      <c r="EF13" s="204"/>
      <c r="EG13" s="205"/>
    </row>
    <row r="14" spans="1:137" s="5" customFormat="1" ht="54" customHeight="1">
      <c r="A14" s="139" t="s">
        <v>26</v>
      </c>
      <c r="B14" s="140"/>
      <c r="C14" s="140"/>
      <c r="D14" s="140"/>
      <c r="E14" s="140"/>
      <c r="F14" s="141"/>
      <c r="G14" s="192" t="s">
        <v>299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10"/>
      <c r="AC14" s="203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  <c r="AP14" s="203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203"/>
      <c r="BD14" s="204"/>
      <c r="BE14" s="204"/>
      <c r="BF14" s="204"/>
      <c r="BG14" s="204"/>
      <c r="BH14" s="204"/>
      <c r="BI14" s="204"/>
      <c r="BJ14" s="204"/>
      <c r="BK14" s="204"/>
      <c r="BL14" s="205"/>
      <c r="BM14" s="203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6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8"/>
      <c r="CM14" s="203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5"/>
      <c r="CZ14" s="203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5"/>
      <c r="DN14" s="203"/>
      <c r="DO14" s="204"/>
      <c r="DP14" s="204"/>
      <c r="DQ14" s="204"/>
      <c r="DR14" s="204"/>
      <c r="DS14" s="204"/>
      <c r="DT14" s="204"/>
      <c r="DU14" s="204"/>
      <c r="DV14" s="204"/>
      <c r="DW14" s="205"/>
      <c r="DX14" s="203"/>
      <c r="DY14" s="204"/>
      <c r="DZ14" s="204"/>
      <c r="EA14" s="204"/>
      <c r="EB14" s="204"/>
      <c r="EC14" s="204"/>
      <c r="ED14" s="204"/>
      <c r="EE14" s="204"/>
      <c r="EF14" s="204"/>
      <c r="EG14" s="205"/>
    </row>
    <row r="15" spans="1:137" s="5" customFormat="1" ht="39" customHeight="1">
      <c r="A15" s="139" t="s">
        <v>27</v>
      </c>
      <c r="B15" s="140"/>
      <c r="C15" s="140"/>
      <c r="D15" s="140"/>
      <c r="E15" s="140"/>
      <c r="F15" s="141"/>
      <c r="G15" s="192" t="s">
        <v>300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10"/>
      <c r="AC15" s="203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5"/>
      <c r="AP15" s="203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203"/>
      <c r="BD15" s="204"/>
      <c r="BE15" s="204"/>
      <c r="BF15" s="204"/>
      <c r="BG15" s="204"/>
      <c r="BH15" s="204"/>
      <c r="BI15" s="204"/>
      <c r="BJ15" s="204"/>
      <c r="BK15" s="204"/>
      <c r="BL15" s="205"/>
      <c r="BM15" s="203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6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8"/>
      <c r="CM15" s="203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5"/>
      <c r="CZ15" s="203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5"/>
      <c r="DN15" s="203"/>
      <c r="DO15" s="204"/>
      <c r="DP15" s="204"/>
      <c r="DQ15" s="204"/>
      <c r="DR15" s="204"/>
      <c r="DS15" s="204"/>
      <c r="DT15" s="204"/>
      <c r="DU15" s="204"/>
      <c r="DV15" s="204"/>
      <c r="DW15" s="205"/>
      <c r="DX15" s="203"/>
      <c r="DY15" s="204"/>
      <c r="DZ15" s="204"/>
      <c r="EA15" s="204"/>
      <c r="EB15" s="204"/>
      <c r="EC15" s="204"/>
      <c r="ED15" s="204"/>
      <c r="EE15" s="204"/>
      <c r="EF15" s="204"/>
      <c r="EG15" s="205"/>
    </row>
    <row r="16" spans="1:137" s="5" customFormat="1" ht="16.5" customHeight="1">
      <c r="A16" s="139"/>
      <c r="B16" s="140"/>
      <c r="C16" s="140"/>
      <c r="D16" s="140"/>
      <c r="E16" s="140"/>
      <c r="F16" s="141"/>
      <c r="G16" s="192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10"/>
      <c r="AC16" s="203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5"/>
      <c r="AP16" s="203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5"/>
      <c r="BC16" s="203"/>
      <c r="BD16" s="204"/>
      <c r="BE16" s="204"/>
      <c r="BF16" s="204"/>
      <c r="BG16" s="204"/>
      <c r="BH16" s="204"/>
      <c r="BI16" s="204"/>
      <c r="BJ16" s="204"/>
      <c r="BK16" s="204"/>
      <c r="BL16" s="205"/>
      <c r="BM16" s="203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6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8"/>
      <c r="CM16" s="203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5"/>
      <c r="CZ16" s="203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5"/>
      <c r="DN16" s="203"/>
      <c r="DO16" s="204"/>
      <c r="DP16" s="204"/>
      <c r="DQ16" s="204"/>
      <c r="DR16" s="204"/>
      <c r="DS16" s="204"/>
      <c r="DT16" s="204"/>
      <c r="DU16" s="204"/>
      <c r="DV16" s="204"/>
      <c r="DW16" s="205"/>
      <c r="DX16" s="203"/>
      <c r="DY16" s="204"/>
      <c r="DZ16" s="204"/>
      <c r="EA16" s="204"/>
      <c r="EB16" s="204"/>
      <c r="EC16" s="204"/>
      <c r="ED16" s="204"/>
      <c r="EE16" s="204"/>
      <c r="EF16" s="204"/>
      <c r="EG16" s="205"/>
    </row>
    <row r="17" spans="1:137" s="5" customFormat="1" ht="16.5" customHeight="1">
      <c r="A17" s="147" t="s">
        <v>17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10"/>
      <c r="BZ17" s="206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8"/>
      <c r="CM17" s="203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5"/>
      <c r="CZ17" s="203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5"/>
      <c r="DN17" s="203"/>
      <c r="DO17" s="204"/>
      <c r="DP17" s="204"/>
      <c r="DQ17" s="204"/>
      <c r="DR17" s="204"/>
      <c r="DS17" s="204"/>
      <c r="DT17" s="204"/>
      <c r="DU17" s="204"/>
      <c r="DV17" s="204"/>
      <c r="DW17" s="205"/>
      <c r="DX17" s="203"/>
      <c r="DY17" s="204"/>
      <c r="DZ17" s="204"/>
      <c r="EA17" s="204"/>
      <c r="EB17" s="204"/>
      <c r="EC17" s="204"/>
      <c r="ED17" s="204"/>
      <c r="EE17" s="204"/>
      <c r="EF17" s="204"/>
      <c r="EG17" s="205"/>
    </row>
    <row r="18" spans="1:137" ht="21" customHeight="1">
      <c r="A18" s="211" t="s">
        <v>302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6">
      <selection activeCell="CX18" sqref="CX18:DJ18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18" t="s">
        <v>212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</row>
    <row r="2" s="4" customFormat="1" ht="12.75" customHeight="1"/>
    <row r="3" spans="1:126" s="7" customFormat="1" ht="14.25" customHeight="1">
      <c r="A3" s="156" t="s">
        <v>3</v>
      </c>
      <c r="B3" s="157"/>
      <c r="C3" s="157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/>
      <c r="AK3" s="156" t="s">
        <v>30</v>
      </c>
      <c r="AL3" s="157"/>
      <c r="AM3" s="157"/>
      <c r="AN3" s="157"/>
      <c r="AO3" s="157"/>
      <c r="AP3" s="157"/>
      <c r="AQ3" s="157"/>
      <c r="AR3" s="157"/>
      <c r="AS3" s="157"/>
      <c r="AT3" s="158"/>
      <c r="AU3" s="156" t="s">
        <v>31</v>
      </c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6" t="s">
        <v>32</v>
      </c>
      <c r="BI3" s="157"/>
      <c r="BJ3" s="157"/>
      <c r="BK3" s="157"/>
      <c r="BL3" s="157"/>
      <c r="BM3" s="157"/>
      <c r="BN3" s="157"/>
      <c r="BO3" s="157"/>
      <c r="BP3" s="157"/>
      <c r="BQ3" s="158"/>
      <c r="BR3" s="39" t="s">
        <v>0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3"/>
    </row>
    <row r="4" spans="1:126" s="7" customFormat="1" ht="61.5" customHeight="1">
      <c r="A4" s="159"/>
      <c r="B4" s="160"/>
      <c r="C4" s="160"/>
      <c r="D4" s="160"/>
      <c r="E4" s="160"/>
      <c r="F4" s="161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1"/>
      <c r="AK4" s="159"/>
      <c r="AL4" s="160"/>
      <c r="AM4" s="160"/>
      <c r="AN4" s="160"/>
      <c r="AO4" s="160"/>
      <c r="AP4" s="160"/>
      <c r="AQ4" s="160"/>
      <c r="AR4" s="160"/>
      <c r="AS4" s="160"/>
      <c r="AT4" s="161"/>
      <c r="AU4" s="159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59"/>
      <c r="BI4" s="160"/>
      <c r="BJ4" s="160"/>
      <c r="BK4" s="160"/>
      <c r="BL4" s="160"/>
      <c r="BM4" s="160"/>
      <c r="BN4" s="160"/>
      <c r="BO4" s="160"/>
      <c r="BP4" s="160"/>
      <c r="BQ4" s="161"/>
      <c r="BR4" s="86" t="s">
        <v>131</v>
      </c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9"/>
      <c r="CG4" s="86" t="s">
        <v>135</v>
      </c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9"/>
      <c r="CX4" s="87" t="s">
        <v>18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8"/>
    </row>
    <row r="5" spans="1:126" s="7" customFormat="1" ht="24.75" customHeight="1">
      <c r="A5" s="162"/>
      <c r="B5" s="163"/>
      <c r="C5" s="163"/>
      <c r="D5" s="163"/>
      <c r="E5" s="163"/>
      <c r="F5" s="164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4"/>
      <c r="AK5" s="162"/>
      <c r="AL5" s="163"/>
      <c r="AM5" s="163"/>
      <c r="AN5" s="163"/>
      <c r="AO5" s="163"/>
      <c r="AP5" s="163"/>
      <c r="AQ5" s="163"/>
      <c r="AR5" s="163"/>
      <c r="AS5" s="163"/>
      <c r="AT5" s="164"/>
      <c r="AU5" s="162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2"/>
      <c r="BI5" s="163"/>
      <c r="BJ5" s="163"/>
      <c r="BK5" s="163"/>
      <c r="BL5" s="163"/>
      <c r="BM5" s="163"/>
      <c r="BN5" s="163"/>
      <c r="BO5" s="163"/>
      <c r="BP5" s="163"/>
      <c r="BQ5" s="164"/>
      <c r="BR5" s="100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2"/>
      <c r="CG5" s="100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2"/>
      <c r="CX5" s="39" t="s">
        <v>2</v>
      </c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1"/>
      <c r="DK5" s="39" t="s">
        <v>33</v>
      </c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1"/>
    </row>
    <row r="6" spans="1:126" s="6" customFormat="1" ht="12.75">
      <c r="A6" s="198">
        <v>1</v>
      </c>
      <c r="B6" s="199"/>
      <c r="C6" s="199"/>
      <c r="D6" s="199"/>
      <c r="E6" s="199"/>
      <c r="F6" s="200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98">
        <v>3</v>
      </c>
      <c r="AL6" s="199"/>
      <c r="AM6" s="199"/>
      <c r="AN6" s="199"/>
      <c r="AO6" s="199"/>
      <c r="AP6" s="199"/>
      <c r="AQ6" s="199"/>
      <c r="AR6" s="199"/>
      <c r="AS6" s="199"/>
      <c r="AT6" s="200"/>
      <c r="AU6" s="198">
        <v>4</v>
      </c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8">
        <v>5</v>
      </c>
      <c r="BI6" s="199"/>
      <c r="BJ6" s="199"/>
      <c r="BK6" s="199"/>
      <c r="BL6" s="199"/>
      <c r="BM6" s="199"/>
      <c r="BN6" s="199"/>
      <c r="BO6" s="199"/>
      <c r="BP6" s="199"/>
      <c r="BQ6" s="200"/>
      <c r="BR6" s="198">
        <v>6</v>
      </c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200"/>
      <c r="CG6" s="198">
        <v>7</v>
      </c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200"/>
      <c r="CX6" s="198">
        <v>8</v>
      </c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200"/>
      <c r="DK6" s="198">
        <v>9</v>
      </c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200"/>
    </row>
    <row r="7" spans="1:126" s="5" customFormat="1" ht="49.5" customHeight="1">
      <c r="A7" s="139" t="s">
        <v>6</v>
      </c>
      <c r="B7" s="140"/>
      <c r="C7" s="140"/>
      <c r="D7" s="140"/>
      <c r="E7" s="140"/>
      <c r="F7" s="141"/>
      <c r="G7" s="213" t="s">
        <v>204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4"/>
      <c r="AK7" s="215" t="s">
        <v>1</v>
      </c>
      <c r="AL7" s="216"/>
      <c r="AM7" s="216"/>
      <c r="AN7" s="216"/>
      <c r="AO7" s="216"/>
      <c r="AP7" s="216"/>
      <c r="AQ7" s="216"/>
      <c r="AR7" s="216"/>
      <c r="AS7" s="216"/>
      <c r="AT7" s="217"/>
      <c r="AU7" s="150" t="s">
        <v>1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35">
        <f>BH8</f>
        <v>11641126.2</v>
      </c>
      <c r="BI7" s="145"/>
      <c r="BJ7" s="145"/>
      <c r="BK7" s="145"/>
      <c r="BL7" s="145"/>
      <c r="BM7" s="145"/>
      <c r="BN7" s="145"/>
      <c r="BO7" s="145"/>
      <c r="BP7" s="145"/>
      <c r="BQ7" s="146"/>
      <c r="BR7" s="135">
        <f>BR8</f>
        <v>11641126.2</v>
      </c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1"/>
      <c r="CG7" s="129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1"/>
      <c r="CX7" s="129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1"/>
      <c r="DK7" s="129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1"/>
    </row>
    <row r="8" spans="1:126" s="5" customFormat="1" ht="16.5" customHeight="1">
      <c r="A8" s="139" t="s">
        <v>22</v>
      </c>
      <c r="B8" s="140"/>
      <c r="C8" s="140"/>
      <c r="D8" s="140"/>
      <c r="E8" s="140"/>
      <c r="F8" s="141"/>
      <c r="G8" s="213" t="s">
        <v>28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4"/>
      <c r="AK8" s="215">
        <v>22</v>
      </c>
      <c r="AL8" s="216"/>
      <c r="AM8" s="216"/>
      <c r="AN8" s="216"/>
      <c r="AO8" s="216"/>
      <c r="AP8" s="216"/>
      <c r="AQ8" s="216"/>
      <c r="AR8" s="216"/>
      <c r="AS8" s="216"/>
      <c r="AT8" s="217"/>
      <c r="AU8" s="135">
        <v>52914210</v>
      </c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35">
        <f>AU8*AK8/100</f>
        <v>11641126.2</v>
      </c>
      <c r="BI8" s="145"/>
      <c r="BJ8" s="145"/>
      <c r="BK8" s="145"/>
      <c r="BL8" s="145"/>
      <c r="BM8" s="145"/>
      <c r="BN8" s="145"/>
      <c r="BO8" s="145"/>
      <c r="BP8" s="145"/>
      <c r="BQ8" s="146"/>
      <c r="BR8" s="135">
        <f>BH8</f>
        <v>11641126.2</v>
      </c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1"/>
      <c r="CG8" s="129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1"/>
      <c r="CX8" s="129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1"/>
      <c r="DK8" s="129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1"/>
    </row>
    <row r="9" spans="1:126" s="5" customFormat="1" ht="16.5" customHeight="1">
      <c r="A9" s="139" t="s">
        <v>23</v>
      </c>
      <c r="B9" s="140"/>
      <c r="C9" s="140"/>
      <c r="D9" s="140"/>
      <c r="E9" s="140"/>
      <c r="F9" s="141"/>
      <c r="G9" s="213" t="s">
        <v>29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215">
        <v>10</v>
      </c>
      <c r="AL9" s="216"/>
      <c r="AM9" s="216"/>
      <c r="AN9" s="216"/>
      <c r="AO9" s="216"/>
      <c r="AP9" s="216"/>
      <c r="AQ9" s="216"/>
      <c r="AR9" s="216"/>
      <c r="AS9" s="216"/>
      <c r="AT9" s="217"/>
      <c r="AU9" s="129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29"/>
      <c r="BI9" s="130"/>
      <c r="BJ9" s="130"/>
      <c r="BK9" s="130"/>
      <c r="BL9" s="130"/>
      <c r="BM9" s="130"/>
      <c r="BN9" s="130"/>
      <c r="BO9" s="130"/>
      <c r="BP9" s="130"/>
      <c r="BQ9" s="131"/>
      <c r="BR9" s="129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1"/>
      <c r="CG9" s="129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1"/>
      <c r="CX9" s="129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1"/>
      <c r="DK9" s="129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1"/>
    </row>
    <row r="10" spans="1:126" s="5" customFormat="1" ht="69.75" customHeight="1">
      <c r="A10" s="139" t="s">
        <v>24</v>
      </c>
      <c r="B10" s="140"/>
      <c r="C10" s="140"/>
      <c r="D10" s="140"/>
      <c r="E10" s="140"/>
      <c r="F10" s="141"/>
      <c r="G10" s="213" t="s">
        <v>207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4"/>
      <c r="AK10" s="219"/>
      <c r="AL10" s="220"/>
      <c r="AM10" s="220"/>
      <c r="AN10" s="220"/>
      <c r="AO10" s="220"/>
      <c r="AP10" s="220"/>
      <c r="AQ10" s="220"/>
      <c r="AR10" s="220"/>
      <c r="AS10" s="220"/>
      <c r="AT10" s="221"/>
      <c r="AU10" s="129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29"/>
      <c r="BI10" s="130"/>
      <c r="BJ10" s="130"/>
      <c r="BK10" s="130"/>
      <c r="BL10" s="130"/>
      <c r="BM10" s="130"/>
      <c r="BN10" s="130"/>
      <c r="BO10" s="130"/>
      <c r="BP10" s="130"/>
      <c r="BQ10" s="131"/>
      <c r="BR10" s="129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1"/>
      <c r="CG10" s="129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1"/>
      <c r="CX10" s="129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1"/>
      <c r="DK10" s="129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1"/>
    </row>
    <row r="11" spans="1:126" s="5" customFormat="1" ht="78.75" customHeight="1">
      <c r="A11" s="139" t="s">
        <v>7</v>
      </c>
      <c r="B11" s="140"/>
      <c r="C11" s="140"/>
      <c r="D11" s="140"/>
      <c r="E11" s="140"/>
      <c r="F11" s="141"/>
      <c r="G11" s="213" t="s">
        <v>213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4"/>
      <c r="AK11" s="215" t="s">
        <v>1</v>
      </c>
      <c r="AL11" s="216"/>
      <c r="AM11" s="216"/>
      <c r="AN11" s="216"/>
      <c r="AO11" s="216"/>
      <c r="AP11" s="216"/>
      <c r="AQ11" s="216"/>
      <c r="AR11" s="216"/>
      <c r="AS11" s="216"/>
      <c r="AT11" s="217"/>
      <c r="AU11" s="150" t="s">
        <v>1</v>
      </c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35">
        <f>BH12+BH14</f>
        <v>1640340.51</v>
      </c>
      <c r="BI11" s="145"/>
      <c r="BJ11" s="145"/>
      <c r="BK11" s="145"/>
      <c r="BL11" s="145"/>
      <c r="BM11" s="145"/>
      <c r="BN11" s="145"/>
      <c r="BO11" s="145"/>
      <c r="BP11" s="145"/>
      <c r="BQ11" s="146"/>
      <c r="BR11" s="135">
        <f>BR12+BR14</f>
        <v>1640340.51</v>
      </c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1"/>
      <c r="CG11" s="129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1"/>
      <c r="CX11" s="129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1"/>
      <c r="DK11" s="129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1"/>
    </row>
    <row r="12" spans="1:126" s="5" customFormat="1" ht="84" customHeight="1">
      <c r="A12" s="139" t="s">
        <v>25</v>
      </c>
      <c r="B12" s="140"/>
      <c r="C12" s="140"/>
      <c r="D12" s="140"/>
      <c r="E12" s="140"/>
      <c r="F12" s="141"/>
      <c r="G12" s="213" t="s">
        <v>205</v>
      </c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4"/>
      <c r="AK12" s="215">
        <v>2.9</v>
      </c>
      <c r="AL12" s="216"/>
      <c r="AM12" s="216"/>
      <c r="AN12" s="216"/>
      <c r="AO12" s="216"/>
      <c r="AP12" s="216"/>
      <c r="AQ12" s="216"/>
      <c r="AR12" s="216"/>
      <c r="AS12" s="216"/>
      <c r="AT12" s="217"/>
      <c r="AU12" s="135">
        <v>52914210</v>
      </c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35">
        <f>AK12*AU12/100</f>
        <v>1534512.09</v>
      </c>
      <c r="BI12" s="145"/>
      <c r="BJ12" s="145"/>
      <c r="BK12" s="145"/>
      <c r="BL12" s="145"/>
      <c r="BM12" s="145"/>
      <c r="BN12" s="145"/>
      <c r="BO12" s="145"/>
      <c r="BP12" s="145"/>
      <c r="BQ12" s="146"/>
      <c r="BR12" s="135">
        <f>BH12</f>
        <v>1534512.09</v>
      </c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  <c r="CG12" s="129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1"/>
      <c r="CX12" s="129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1"/>
      <c r="DK12" s="129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1"/>
    </row>
    <row r="13" spans="1:126" s="5" customFormat="1" ht="33" customHeight="1">
      <c r="A13" s="139" t="s">
        <v>26</v>
      </c>
      <c r="B13" s="140"/>
      <c r="C13" s="140"/>
      <c r="D13" s="140"/>
      <c r="E13" s="140"/>
      <c r="F13" s="141"/>
      <c r="G13" s="213" t="s">
        <v>206</v>
      </c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4"/>
      <c r="AK13" s="215">
        <v>0</v>
      </c>
      <c r="AL13" s="216"/>
      <c r="AM13" s="216"/>
      <c r="AN13" s="216"/>
      <c r="AO13" s="216"/>
      <c r="AP13" s="216"/>
      <c r="AQ13" s="216"/>
      <c r="AR13" s="216"/>
      <c r="AS13" s="216"/>
      <c r="AT13" s="217"/>
      <c r="AU13" s="13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35"/>
      <c r="BI13" s="145"/>
      <c r="BJ13" s="145"/>
      <c r="BK13" s="145"/>
      <c r="BL13" s="145"/>
      <c r="BM13" s="145"/>
      <c r="BN13" s="145"/>
      <c r="BO13" s="145"/>
      <c r="BP13" s="145"/>
      <c r="BQ13" s="146"/>
      <c r="BR13" s="13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  <c r="CG13" s="129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1"/>
      <c r="CX13" s="129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1"/>
      <c r="DK13" s="129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1"/>
    </row>
    <row r="14" spans="1:126" s="5" customFormat="1" ht="81.75" customHeight="1">
      <c r="A14" s="139" t="s">
        <v>27</v>
      </c>
      <c r="B14" s="140"/>
      <c r="C14" s="140"/>
      <c r="D14" s="140"/>
      <c r="E14" s="140"/>
      <c r="F14" s="141"/>
      <c r="G14" s="213" t="s">
        <v>208</v>
      </c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4"/>
      <c r="AK14" s="215">
        <v>0.2</v>
      </c>
      <c r="AL14" s="216"/>
      <c r="AM14" s="216"/>
      <c r="AN14" s="216"/>
      <c r="AO14" s="216"/>
      <c r="AP14" s="216"/>
      <c r="AQ14" s="216"/>
      <c r="AR14" s="216"/>
      <c r="AS14" s="216"/>
      <c r="AT14" s="217"/>
      <c r="AU14" s="135">
        <v>52914210</v>
      </c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35">
        <f>AK14*AU14/100</f>
        <v>105828.42</v>
      </c>
      <c r="BI14" s="145"/>
      <c r="BJ14" s="145"/>
      <c r="BK14" s="145"/>
      <c r="BL14" s="145"/>
      <c r="BM14" s="145"/>
      <c r="BN14" s="145"/>
      <c r="BO14" s="145"/>
      <c r="BP14" s="145"/>
      <c r="BQ14" s="146"/>
      <c r="BR14" s="135">
        <f>BH14</f>
        <v>105828.42</v>
      </c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  <c r="CG14" s="129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1"/>
      <c r="CX14" s="129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1"/>
      <c r="DK14" s="129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1"/>
    </row>
    <row r="15" spans="1:126" s="5" customFormat="1" ht="82.5" customHeight="1">
      <c r="A15" s="139" t="s">
        <v>34</v>
      </c>
      <c r="B15" s="140"/>
      <c r="C15" s="140"/>
      <c r="D15" s="140"/>
      <c r="E15" s="140"/>
      <c r="F15" s="141"/>
      <c r="G15" s="213" t="s">
        <v>209</v>
      </c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4"/>
      <c r="AK15" s="219"/>
      <c r="AL15" s="220"/>
      <c r="AM15" s="220"/>
      <c r="AN15" s="220"/>
      <c r="AO15" s="220"/>
      <c r="AP15" s="220"/>
      <c r="AQ15" s="220"/>
      <c r="AR15" s="220"/>
      <c r="AS15" s="220"/>
      <c r="AT15" s="221"/>
      <c r="AU15" s="13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35"/>
      <c r="BI15" s="145"/>
      <c r="BJ15" s="145"/>
      <c r="BK15" s="145"/>
      <c r="BL15" s="145"/>
      <c r="BM15" s="145"/>
      <c r="BN15" s="145"/>
      <c r="BO15" s="145"/>
      <c r="BP15" s="145"/>
      <c r="BQ15" s="146"/>
      <c r="BR15" s="13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  <c r="CG15" s="129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1"/>
      <c r="CX15" s="129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1"/>
      <c r="DK15" s="129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1"/>
    </row>
    <row r="16" spans="1:126" s="5" customFormat="1" ht="54" customHeight="1">
      <c r="A16" s="139" t="s">
        <v>8</v>
      </c>
      <c r="B16" s="140"/>
      <c r="C16" s="140"/>
      <c r="D16" s="140"/>
      <c r="E16" s="140"/>
      <c r="F16" s="141"/>
      <c r="G16" s="213" t="s">
        <v>176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4"/>
      <c r="AK16" s="219" t="s">
        <v>1</v>
      </c>
      <c r="AL16" s="220"/>
      <c r="AM16" s="220"/>
      <c r="AN16" s="220"/>
      <c r="AO16" s="220"/>
      <c r="AP16" s="220"/>
      <c r="AQ16" s="220"/>
      <c r="AR16" s="220"/>
      <c r="AS16" s="220"/>
      <c r="AT16" s="221"/>
      <c r="AU16" s="129" t="s">
        <v>1</v>
      </c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29"/>
      <c r="BI16" s="130"/>
      <c r="BJ16" s="130"/>
      <c r="BK16" s="130"/>
      <c r="BL16" s="130"/>
      <c r="BM16" s="130"/>
      <c r="BN16" s="130"/>
      <c r="BO16" s="130"/>
      <c r="BP16" s="130"/>
      <c r="BQ16" s="131"/>
      <c r="BR16" s="129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1"/>
      <c r="CG16" s="129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1"/>
      <c r="CX16" s="129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1"/>
      <c r="DK16" s="129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1"/>
    </row>
    <row r="17" spans="1:126" s="5" customFormat="1" ht="25.5" customHeight="1">
      <c r="A17" s="139" t="s">
        <v>11</v>
      </c>
      <c r="B17" s="140"/>
      <c r="C17" s="140"/>
      <c r="D17" s="140"/>
      <c r="E17" s="140"/>
      <c r="F17" s="141"/>
      <c r="G17" s="213" t="s">
        <v>179</v>
      </c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4"/>
      <c r="AK17" s="215" t="s">
        <v>1</v>
      </c>
      <c r="AL17" s="216"/>
      <c r="AM17" s="216"/>
      <c r="AN17" s="216"/>
      <c r="AO17" s="216"/>
      <c r="AP17" s="216"/>
      <c r="AQ17" s="216"/>
      <c r="AR17" s="216"/>
      <c r="AS17" s="216"/>
      <c r="AT17" s="217"/>
      <c r="AU17" s="129" t="s">
        <v>1</v>
      </c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5">
        <v>-1.42</v>
      </c>
      <c r="BI17" s="145"/>
      <c r="BJ17" s="145"/>
      <c r="BK17" s="145"/>
      <c r="BL17" s="145"/>
      <c r="BM17" s="145"/>
      <c r="BN17" s="145"/>
      <c r="BO17" s="145"/>
      <c r="BP17" s="145"/>
      <c r="BQ17" s="146"/>
      <c r="BR17" s="135">
        <v>-1.42</v>
      </c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  <c r="CG17" s="129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1"/>
      <c r="CX17" s="129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1"/>
      <c r="DK17" s="129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1"/>
    </row>
    <row r="18" spans="1:126" s="5" customFormat="1" ht="39" customHeight="1">
      <c r="A18" s="139" t="s">
        <v>12</v>
      </c>
      <c r="B18" s="140"/>
      <c r="C18" s="140"/>
      <c r="D18" s="140"/>
      <c r="E18" s="140"/>
      <c r="F18" s="141"/>
      <c r="G18" s="213" t="s">
        <v>177</v>
      </c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4"/>
      <c r="AK18" s="215" t="s">
        <v>1</v>
      </c>
      <c r="AL18" s="216"/>
      <c r="AM18" s="216"/>
      <c r="AN18" s="216"/>
      <c r="AO18" s="216"/>
      <c r="AP18" s="216"/>
      <c r="AQ18" s="216"/>
      <c r="AR18" s="216"/>
      <c r="AS18" s="216"/>
      <c r="AT18" s="217"/>
      <c r="AU18" s="129" t="s">
        <v>1</v>
      </c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29"/>
      <c r="BI18" s="130"/>
      <c r="BJ18" s="130"/>
      <c r="BK18" s="130"/>
      <c r="BL18" s="130"/>
      <c r="BM18" s="130"/>
      <c r="BN18" s="130"/>
      <c r="BO18" s="130"/>
      <c r="BP18" s="130"/>
      <c r="BQ18" s="131"/>
      <c r="BR18" s="129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1"/>
      <c r="CG18" s="129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1"/>
      <c r="CX18" s="129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1"/>
      <c r="DK18" s="129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1"/>
    </row>
    <row r="19" spans="1:126" s="5" customFormat="1" ht="39" customHeight="1">
      <c r="A19" s="139" t="s">
        <v>9</v>
      </c>
      <c r="B19" s="140"/>
      <c r="C19" s="140"/>
      <c r="D19" s="140"/>
      <c r="E19" s="140"/>
      <c r="F19" s="141"/>
      <c r="G19" s="213" t="s">
        <v>178</v>
      </c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4"/>
      <c r="AK19" s="215"/>
      <c r="AL19" s="216"/>
      <c r="AM19" s="216"/>
      <c r="AN19" s="216"/>
      <c r="AO19" s="216"/>
      <c r="AP19" s="216"/>
      <c r="AQ19" s="216"/>
      <c r="AR19" s="216"/>
      <c r="AS19" s="216"/>
      <c r="AT19" s="217"/>
      <c r="AU19" s="129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5">
        <f>BH20</f>
        <v>2698624.71</v>
      </c>
      <c r="BI19" s="145"/>
      <c r="BJ19" s="145"/>
      <c r="BK19" s="145"/>
      <c r="BL19" s="145"/>
      <c r="BM19" s="145"/>
      <c r="BN19" s="145"/>
      <c r="BO19" s="145"/>
      <c r="BP19" s="145"/>
      <c r="BQ19" s="146"/>
      <c r="BR19" s="135">
        <f>BR20</f>
        <v>2698624.71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1"/>
      <c r="CG19" s="129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1"/>
      <c r="CX19" s="129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1"/>
      <c r="DK19" s="129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1"/>
    </row>
    <row r="20" spans="1:126" s="5" customFormat="1" ht="54.75" customHeight="1">
      <c r="A20" s="139" t="s">
        <v>36</v>
      </c>
      <c r="B20" s="140"/>
      <c r="C20" s="140"/>
      <c r="D20" s="140"/>
      <c r="E20" s="140"/>
      <c r="F20" s="141"/>
      <c r="G20" s="213" t="s">
        <v>210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4"/>
      <c r="AK20" s="215">
        <v>5.1</v>
      </c>
      <c r="AL20" s="216"/>
      <c r="AM20" s="216"/>
      <c r="AN20" s="216"/>
      <c r="AO20" s="216"/>
      <c r="AP20" s="216"/>
      <c r="AQ20" s="216"/>
      <c r="AR20" s="216"/>
      <c r="AS20" s="216"/>
      <c r="AT20" s="217"/>
      <c r="AU20" s="135">
        <v>52914210</v>
      </c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35">
        <f>AK20*AU20/100</f>
        <v>2698624.71</v>
      </c>
      <c r="BI20" s="145"/>
      <c r="BJ20" s="145"/>
      <c r="BK20" s="145"/>
      <c r="BL20" s="145"/>
      <c r="BM20" s="145"/>
      <c r="BN20" s="145"/>
      <c r="BO20" s="145"/>
      <c r="BP20" s="145"/>
      <c r="BQ20" s="146"/>
      <c r="BR20" s="135">
        <f>BH20</f>
        <v>2698624.71</v>
      </c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  <c r="CG20" s="129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1"/>
      <c r="CX20" s="129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1"/>
      <c r="DK20" s="129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1"/>
    </row>
    <row r="21" spans="1:126" s="5" customFormat="1" ht="68.25" customHeight="1">
      <c r="A21" s="139" t="s">
        <v>136</v>
      </c>
      <c r="B21" s="140"/>
      <c r="C21" s="140"/>
      <c r="D21" s="140"/>
      <c r="E21" s="140"/>
      <c r="F21" s="141"/>
      <c r="G21" s="213" t="s">
        <v>211</v>
      </c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4"/>
      <c r="AK21" s="215"/>
      <c r="AL21" s="216"/>
      <c r="AM21" s="216"/>
      <c r="AN21" s="216"/>
      <c r="AO21" s="216"/>
      <c r="AP21" s="216"/>
      <c r="AQ21" s="216"/>
      <c r="AR21" s="216"/>
      <c r="AS21" s="216"/>
      <c r="AT21" s="217"/>
      <c r="AU21" s="129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29"/>
      <c r="BI21" s="130"/>
      <c r="BJ21" s="130"/>
      <c r="BK21" s="130"/>
      <c r="BL21" s="130"/>
      <c r="BM21" s="130"/>
      <c r="BN21" s="130"/>
      <c r="BO21" s="130"/>
      <c r="BP21" s="130"/>
      <c r="BQ21" s="131"/>
      <c r="BR21" s="129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1"/>
      <c r="CX21" s="129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1"/>
      <c r="DK21" s="129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1"/>
    </row>
    <row r="22" spans="1:126" s="5" customFormat="1" ht="16.5" customHeight="1">
      <c r="A22" s="225" t="s">
        <v>17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10"/>
      <c r="BH22" s="135">
        <f>BH19+BH17+BH11+BH7+BH16</f>
        <v>15980090</v>
      </c>
      <c r="BI22" s="145"/>
      <c r="BJ22" s="145"/>
      <c r="BK22" s="145"/>
      <c r="BL22" s="145"/>
      <c r="BM22" s="145"/>
      <c r="BN22" s="145"/>
      <c r="BO22" s="145"/>
      <c r="BP22" s="145"/>
      <c r="BQ22" s="146"/>
      <c r="BR22" s="135">
        <f>BR19+BR17+BR11+BR7+BR16</f>
        <v>15980090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  <c r="CG22" s="129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1"/>
      <c r="CX22" s="129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1"/>
      <c r="DK22" s="129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1"/>
    </row>
    <row r="23" spans="1:126" ht="27" customHeight="1">
      <c r="A23" s="223" t="s">
        <v>175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</row>
    <row r="24" spans="1:126" s="2" customFormat="1" ht="68.25" customHeight="1">
      <c r="A24" s="222" t="s">
        <v>194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0">
      <selection activeCell="BE51" sqref="BE51:BR51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175" t="s">
        <v>3</v>
      </c>
      <c r="B5" s="176"/>
      <c r="C5" s="176"/>
      <c r="D5" s="176"/>
      <c r="E5" s="176"/>
      <c r="F5" s="177"/>
      <c r="G5" s="175" t="s">
        <v>21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7"/>
      <c r="AC5" s="175" t="s">
        <v>39</v>
      </c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7"/>
      <c r="AQ5" s="175" t="s">
        <v>40</v>
      </c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5" t="s">
        <v>41</v>
      </c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7"/>
      <c r="BS5" s="54" t="s">
        <v>0</v>
      </c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3"/>
    </row>
    <row r="6" spans="1:125" s="3" customFormat="1" ht="72" customHeight="1">
      <c r="A6" s="178"/>
      <c r="B6" s="277"/>
      <c r="C6" s="277"/>
      <c r="D6" s="277"/>
      <c r="E6" s="277"/>
      <c r="F6" s="180"/>
      <c r="G6" s="178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180"/>
      <c r="AC6" s="178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180"/>
      <c r="AQ6" s="178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178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180"/>
      <c r="BS6" s="45" t="s">
        <v>133</v>
      </c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9"/>
      <c r="CG6" s="45" t="s">
        <v>135</v>
      </c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9"/>
      <c r="CW6" s="46" t="s">
        <v>18</v>
      </c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7"/>
    </row>
    <row r="7" spans="1:125" s="3" customFormat="1" ht="25.5" customHeight="1">
      <c r="A7" s="181"/>
      <c r="B7" s="182"/>
      <c r="C7" s="182"/>
      <c r="D7" s="182"/>
      <c r="E7" s="182"/>
      <c r="F7" s="183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3"/>
      <c r="AC7" s="181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81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1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3"/>
      <c r="BS7" s="100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2"/>
      <c r="CG7" s="100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2"/>
      <c r="CW7" s="54" t="s">
        <v>2</v>
      </c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6"/>
      <c r="DJ7" s="54" t="s">
        <v>33</v>
      </c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6"/>
    </row>
    <row r="8" spans="1:125" s="6" customFormat="1" ht="12.75">
      <c r="A8" s="198">
        <v>1</v>
      </c>
      <c r="B8" s="199"/>
      <c r="C8" s="199"/>
      <c r="D8" s="199"/>
      <c r="E8" s="199"/>
      <c r="F8" s="200"/>
      <c r="G8" s="198">
        <v>2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200"/>
      <c r="AC8" s="198">
        <v>3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  <c r="AQ8" s="198">
        <v>4</v>
      </c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8">
        <v>5</v>
      </c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200"/>
      <c r="BS8" s="198">
        <v>6</v>
      </c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200"/>
      <c r="CG8" s="198">
        <v>7</v>
      </c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200"/>
      <c r="CW8" s="198">
        <v>8</v>
      </c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200"/>
      <c r="DJ8" s="198">
        <v>9</v>
      </c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200"/>
    </row>
    <row r="9" spans="1:125" s="5" customFormat="1" ht="26.25" customHeight="1">
      <c r="A9" s="238" t="s">
        <v>6</v>
      </c>
      <c r="B9" s="243"/>
      <c r="C9" s="243"/>
      <c r="D9" s="243"/>
      <c r="E9" s="243"/>
      <c r="F9" s="244"/>
      <c r="G9" s="228" t="s">
        <v>42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0"/>
      <c r="AC9" s="215" t="s">
        <v>1</v>
      </c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7"/>
      <c r="AQ9" s="150" t="s">
        <v>1</v>
      </c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278">
        <f>BE10+BE11</f>
        <v>4904999.99</v>
      </c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2"/>
      <c r="BS9" s="245">
        <f>BE9</f>
        <v>4904999.99</v>
      </c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1"/>
      <c r="CG9" s="129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1"/>
      <c r="CW9" s="150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2"/>
      <c r="DJ9" s="150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2"/>
    </row>
    <row r="10" spans="1:125" s="5" customFormat="1" ht="61.5" customHeight="1">
      <c r="A10" s="238" t="s">
        <v>22</v>
      </c>
      <c r="B10" s="243"/>
      <c r="C10" s="243"/>
      <c r="D10" s="243"/>
      <c r="E10" s="243"/>
      <c r="F10" s="244"/>
      <c r="G10" s="228" t="s">
        <v>252</v>
      </c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40"/>
      <c r="AC10" s="135">
        <v>222954545</v>
      </c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6"/>
      <c r="AQ10" s="129">
        <v>2.2</v>
      </c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1"/>
      <c r="BE10" s="245">
        <f>AC10*AQ10/100</f>
        <v>4904999.99</v>
      </c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7"/>
      <c r="BS10" s="245">
        <f>BE10</f>
        <v>4904999.99</v>
      </c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7"/>
      <c r="CG10" s="13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6"/>
      <c r="CW10" s="206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8"/>
      <c r="DJ10" s="206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8"/>
    </row>
    <row r="11" spans="1:125" s="5" customFormat="1" ht="54.75" customHeight="1" hidden="1">
      <c r="A11" s="238" t="s">
        <v>23</v>
      </c>
      <c r="B11" s="243"/>
      <c r="C11" s="243"/>
      <c r="D11" s="243"/>
      <c r="E11" s="243"/>
      <c r="F11" s="244"/>
      <c r="G11" s="228" t="s">
        <v>253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13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29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245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7"/>
      <c r="BS11" s="245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7"/>
      <c r="CG11" s="13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6"/>
      <c r="CW11" s="206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8"/>
      <c r="DJ11" s="206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8"/>
    </row>
    <row r="12" spans="1:125" s="5" customFormat="1" ht="12.75" customHeight="1" hidden="1">
      <c r="A12" s="237" t="s">
        <v>45</v>
      </c>
      <c r="B12" s="297"/>
      <c r="C12" s="297"/>
      <c r="D12" s="297"/>
      <c r="E12" s="297"/>
      <c r="F12" s="298"/>
      <c r="G12" s="302" t="s">
        <v>43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303"/>
      <c r="AC12" s="279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1"/>
      <c r="AQ12" s="279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/>
      <c r="BE12" s="254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6"/>
      <c r="BS12" s="254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6"/>
      <c r="CG12" s="254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6"/>
      <c r="CW12" s="285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7"/>
      <c r="DJ12" s="285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7"/>
    </row>
    <row r="13" spans="1:125" s="5" customFormat="1" ht="12.75" hidden="1">
      <c r="A13" s="299"/>
      <c r="B13" s="300"/>
      <c r="C13" s="300"/>
      <c r="D13" s="300"/>
      <c r="E13" s="300"/>
      <c r="F13" s="301"/>
      <c r="G13" s="226" t="s">
        <v>44</v>
      </c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5"/>
      <c r="AC13" s="282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4"/>
      <c r="AQ13" s="282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4"/>
      <c r="BE13" s="257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9"/>
      <c r="BS13" s="257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9"/>
      <c r="CG13" s="257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9"/>
      <c r="CW13" s="288"/>
      <c r="CX13" s="289"/>
      <c r="CY13" s="289"/>
      <c r="CZ13" s="289"/>
      <c r="DA13" s="289"/>
      <c r="DB13" s="289"/>
      <c r="DC13" s="289"/>
      <c r="DD13" s="289"/>
      <c r="DE13" s="289"/>
      <c r="DF13" s="289"/>
      <c r="DG13" s="289"/>
      <c r="DH13" s="289"/>
      <c r="DI13" s="290"/>
      <c r="DJ13" s="288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90"/>
    </row>
    <row r="14" spans="1:125" s="5" customFormat="1" ht="26.25" customHeight="1" hidden="1">
      <c r="A14" s="238" t="s">
        <v>23</v>
      </c>
      <c r="B14" s="238"/>
      <c r="C14" s="238"/>
      <c r="D14" s="238"/>
      <c r="E14" s="238"/>
      <c r="F14" s="238"/>
      <c r="G14" s="228" t="s">
        <v>46</v>
      </c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40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1"/>
      <c r="BE14" s="129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  <c r="BS14" s="129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1"/>
      <c r="CG14" s="129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1"/>
      <c r="CW14" s="150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2"/>
      <c r="DJ14" s="150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</row>
    <row r="15" spans="1:125" s="5" customFormat="1" ht="17.25" customHeight="1" hidden="1">
      <c r="A15" s="237" t="s">
        <v>116</v>
      </c>
      <c r="B15" s="237"/>
      <c r="C15" s="237"/>
      <c r="D15" s="237"/>
      <c r="E15" s="237"/>
      <c r="F15" s="237"/>
      <c r="G15" s="302" t="s">
        <v>43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7"/>
      <c r="AC15" s="279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1"/>
      <c r="AQ15" s="279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1"/>
      <c r="BE15" s="279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1"/>
      <c r="BS15" s="279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1"/>
      <c r="CG15" s="279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1"/>
      <c r="CW15" s="291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3"/>
      <c r="DJ15" s="291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3"/>
    </row>
    <row r="16" spans="1:125" s="5" customFormat="1" ht="17.25" customHeight="1" hidden="1">
      <c r="A16" s="237"/>
      <c r="B16" s="237"/>
      <c r="C16" s="237"/>
      <c r="D16" s="237"/>
      <c r="E16" s="237"/>
      <c r="F16" s="237"/>
      <c r="G16" s="226" t="s">
        <v>44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82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4"/>
      <c r="AQ16" s="282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4"/>
      <c r="BE16" s="282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4"/>
      <c r="BS16" s="282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4"/>
      <c r="CG16" s="282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4"/>
      <c r="CW16" s="294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6"/>
      <c r="DJ16" s="294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6"/>
    </row>
    <row r="17" spans="1:125" s="5" customFormat="1" ht="16.5" customHeight="1" hidden="1">
      <c r="A17" s="227"/>
      <c r="B17" s="241"/>
      <c r="C17" s="241"/>
      <c r="D17" s="241"/>
      <c r="E17" s="241"/>
      <c r="F17" s="242"/>
      <c r="G17" s="228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40"/>
      <c r="AC17" s="129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1"/>
      <c r="AQ17" s="129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1"/>
      <c r="BE17" s="129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1"/>
      <c r="BS17" s="129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1"/>
      <c r="CG17" s="129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1"/>
      <c r="CW17" s="150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2"/>
      <c r="DJ17" s="150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2"/>
    </row>
    <row r="18" spans="1:125" s="5" customFormat="1" ht="21" customHeight="1" hidden="1">
      <c r="A18" s="238" t="s">
        <v>7</v>
      </c>
      <c r="B18" s="238"/>
      <c r="C18" s="238"/>
      <c r="D18" s="238"/>
      <c r="E18" s="238"/>
      <c r="F18" s="238"/>
      <c r="G18" s="228" t="s">
        <v>47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15" t="s">
        <v>1</v>
      </c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150" t="s">
        <v>1</v>
      </c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2"/>
      <c r="BE18" s="129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1"/>
      <c r="BS18" s="129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1"/>
      <c r="CG18" s="129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1"/>
      <c r="CW18" s="150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2"/>
      <c r="DJ18" s="150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2"/>
    </row>
    <row r="19" spans="1:125" s="5" customFormat="1" ht="18" customHeight="1" hidden="1">
      <c r="A19" s="238" t="s">
        <v>25</v>
      </c>
      <c r="B19" s="238"/>
      <c r="C19" s="238"/>
      <c r="D19" s="238"/>
      <c r="E19" s="238"/>
      <c r="F19" s="238"/>
      <c r="G19" s="228" t="s">
        <v>48</v>
      </c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  <c r="AC19" s="129" t="s">
        <v>1</v>
      </c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 t="s">
        <v>1</v>
      </c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1"/>
      <c r="BE19" s="129" t="s">
        <v>1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1"/>
      <c r="BS19" s="129" t="s">
        <v>1</v>
      </c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1"/>
      <c r="CG19" s="129" t="s">
        <v>1</v>
      </c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1"/>
      <c r="CW19" s="150" t="s">
        <v>1</v>
      </c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2"/>
      <c r="DJ19" s="150" t="s">
        <v>1</v>
      </c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2"/>
    </row>
    <row r="20" spans="1:125" s="5" customFormat="1" ht="16.5" customHeight="1" hidden="1">
      <c r="A20" s="227"/>
      <c r="B20" s="227"/>
      <c r="C20" s="227"/>
      <c r="D20" s="227"/>
      <c r="E20" s="227"/>
      <c r="F20" s="227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1"/>
      <c r="BS20" s="129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1"/>
      <c r="CG20" s="129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1"/>
      <c r="CW20" s="150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2"/>
      <c r="DJ20" s="150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2"/>
    </row>
    <row r="21" spans="1:125" s="5" customFormat="1" ht="16.5" customHeight="1">
      <c r="A21" s="262" t="s">
        <v>17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1"/>
      <c r="BE21" s="135">
        <v>4905000</v>
      </c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6"/>
      <c r="BS21" s="135">
        <v>4905000</v>
      </c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1"/>
      <c r="CW21" s="129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1"/>
      <c r="DJ21" s="129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1"/>
    </row>
    <row r="22" spans="1:125" s="5" customFormat="1" ht="28.5" customHeight="1">
      <c r="A22" s="252" t="s">
        <v>182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</row>
    <row r="23" spans="1:125" ht="15" hidden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175" t="s">
        <v>3</v>
      </c>
      <c r="B26" s="176"/>
      <c r="C26" s="176"/>
      <c r="D26" s="176"/>
      <c r="E26" s="176"/>
      <c r="F26" s="177"/>
      <c r="G26" s="175" t="s">
        <v>21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175" t="s">
        <v>39</v>
      </c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7"/>
      <c r="AQ26" s="175" t="s">
        <v>40</v>
      </c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7"/>
      <c r="BE26" s="175" t="s">
        <v>59</v>
      </c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7"/>
      <c r="BS26" s="54" t="s">
        <v>0</v>
      </c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6"/>
    </row>
    <row r="27" spans="1:125" s="3" customFormat="1" ht="67.5" customHeight="1" hidden="1">
      <c r="A27" s="178"/>
      <c r="B27" s="277"/>
      <c r="C27" s="277"/>
      <c r="D27" s="277"/>
      <c r="E27" s="277"/>
      <c r="F27" s="180"/>
      <c r="G27" s="178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180"/>
      <c r="AC27" s="178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180"/>
      <c r="AQ27" s="178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180"/>
      <c r="BE27" s="178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180"/>
      <c r="BS27" s="45" t="s">
        <v>133</v>
      </c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7"/>
      <c r="CG27" s="45" t="s">
        <v>135</v>
      </c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7"/>
      <c r="CW27" s="54" t="s">
        <v>18</v>
      </c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6"/>
    </row>
    <row r="28" spans="1:125" s="3" customFormat="1" ht="28.5" customHeight="1" hidden="1">
      <c r="A28" s="181"/>
      <c r="B28" s="182"/>
      <c r="C28" s="182"/>
      <c r="D28" s="182"/>
      <c r="E28" s="182"/>
      <c r="F28" s="183"/>
      <c r="G28" s="181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3"/>
      <c r="AC28" s="181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3"/>
      <c r="AQ28" s="181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3"/>
      <c r="BE28" s="181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3"/>
      <c r="BS28" s="48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50"/>
      <c r="CG28" s="48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50"/>
      <c r="CW28" s="54" t="s">
        <v>2</v>
      </c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6"/>
      <c r="DJ28" s="54" t="s">
        <v>33</v>
      </c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6"/>
    </row>
    <row r="29" spans="1:125" s="6" customFormat="1" ht="12.75" customHeight="1" hidden="1">
      <c r="A29" s="198">
        <v>1</v>
      </c>
      <c r="B29" s="199"/>
      <c r="C29" s="199"/>
      <c r="D29" s="199"/>
      <c r="E29" s="199"/>
      <c r="F29" s="200"/>
      <c r="G29" s="198">
        <v>2</v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0"/>
      <c r="AC29" s="198">
        <v>3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200"/>
      <c r="AQ29" s="198">
        <v>4</v>
      </c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200"/>
      <c r="BE29" s="198">
        <v>5</v>
      </c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200"/>
      <c r="BS29" s="198">
        <v>6</v>
      </c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0"/>
      <c r="CG29" s="198">
        <v>7</v>
      </c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200"/>
      <c r="CW29" s="198">
        <v>8</v>
      </c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200"/>
      <c r="DJ29" s="198">
        <v>9</v>
      </c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200"/>
    </row>
    <row r="30" spans="1:125" s="5" customFormat="1" ht="16.5" customHeight="1" hidden="1">
      <c r="A30" s="139" t="s">
        <v>6</v>
      </c>
      <c r="B30" s="140"/>
      <c r="C30" s="140"/>
      <c r="D30" s="140"/>
      <c r="E30" s="140"/>
      <c r="F30" s="141"/>
      <c r="G30" s="142" t="s">
        <v>50</v>
      </c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3"/>
      <c r="AC30" s="150" t="s">
        <v>1</v>
      </c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2"/>
      <c r="AQ30" s="150" t="s">
        <v>1</v>
      </c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2"/>
      <c r="BE30" s="129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1"/>
      <c r="BS30" s="129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1"/>
      <c r="CG30" s="129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1"/>
      <c r="CW30" s="150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2"/>
      <c r="DJ30" s="150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2"/>
    </row>
    <row r="31" spans="1:125" s="5" customFormat="1" ht="26.25" customHeight="1" hidden="1">
      <c r="A31" s="139" t="s">
        <v>22</v>
      </c>
      <c r="B31" s="140"/>
      <c r="C31" s="140"/>
      <c r="D31" s="140"/>
      <c r="E31" s="140"/>
      <c r="F31" s="141"/>
      <c r="G31" s="142" t="s">
        <v>51</v>
      </c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3"/>
      <c r="AC31" s="150" t="s">
        <v>1</v>
      </c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2"/>
      <c r="AQ31" s="150" t="s">
        <v>1</v>
      </c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2"/>
      <c r="BE31" s="129" t="s">
        <v>1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1"/>
      <c r="BS31" s="129" t="s">
        <v>1</v>
      </c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1"/>
      <c r="CG31" s="129" t="s">
        <v>1</v>
      </c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1"/>
      <c r="CW31" s="150" t="s">
        <v>1</v>
      </c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2"/>
      <c r="DJ31" s="150" t="s">
        <v>1</v>
      </c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2"/>
    </row>
    <row r="32" spans="1:125" s="5" customFormat="1" ht="16.5" customHeight="1" hidden="1">
      <c r="A32" s="234"/>
      <c r="B32" s="235"/>
      <c r="C32" s="235"/>
      <c r="D32" s="235"/>
      <c r="E32" s="235"/>
      <c r="F32" s="236"/>
      <c r="G32" s="308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10"/>
      <c r="AC32" s="150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2"/>
      <c r="AQ32" s="150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2"/>
      <c r="BE32" s="129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1"/>
      <c r="BS32" s="129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1"/>
      <c r="CG32" s="129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1"/>
      <c r="CW32" s="150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2"/>
      <c r="DJ32" s="150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2"/>
    </row>
    <row r="33" spans="1:125" s="5" customFormat="1" ht="16.5" customHeight="1" hidden="1">
      <c r="A33" s="139" t="s">
        <v>7</v>
      </c>
      <c r="B33" s="140"/>
      <c r="C33" s="140"/>
      <c r="D33" s="140"/>
      <c r="E33" s="140"/>
      <c r="F33" s="141"/>
      <c r="G33" s="142" t="s">
        <v>52</v>
      </c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3"/>
      <c r="AC33" s="150" t="s">
        <v>1</v>
      </c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2"/>
      <c r="AQ33" s="150" t="s">
        <v>1</v>
      </c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2"/>
      <c r="BE33" s="129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1"/>
      <c r="BS33" s="129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1"/>
      <c r="CG33" s="129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1"/>
      <c r="CW33" s="150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2"/>
      <c r="DJ33" s="150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2"/>
    </row>
    <row r="34" spans="1:125" s="5" customFormat="1" ht="16.5" customHeight="1" hidden="1">
      <c r="A34" s="139" t="s">
        <v>25</v>
      </c>
      <c r="B34" s="140"/>
      <c r="C34" s="140"/>
      <c r="D34" s="140"/>
      <c r="E34" s="140"/>
      <c r="F34" s="141"/>
      <c r="G34" s="142" t="s">
        <v>53</v>
      </c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3"/>
      <c r="AC34" s="150" t="s">
        <v>1</v>
      </c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2"/>
      <c r="AQ34" s="150" t="s">
        <v>1</v>
      </c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2"/>
      <c r="BE34" s="129" t="s">
        <v>1</v>
      </c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  <c r="BS34" s="129" t="s">
        <v>1</v>
      </c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1"/>
      <c r="CG34" s="129" t="s">
        <v>1</v>
      </c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1"/>
      <c r="CW34" s="150" t="s">
        <v>1</v>
      </c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2"/>
      <c r="DJ34" s="150" t="s">
        <v>1</v>
      </c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2"/>
    </row>
    <row r="35" spans="1:125" s="5" customFormat="1" ht="16.5" customHeight="1" hidden="1">
      <c r="A35" s="234"/>
      <c r="B35" s="235"/>
      <c r="C35" s="235"/>
      <c r="D35" s="235"/>
      <c r="E35" s="235"/>
      <c r="F35" s="236"/>
      <c r="G35" s="14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3"/>
      <c r="AC35" s="150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2"/>
      <c r="AQ35" s="150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2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  <c r="BS35" s="129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1"/>
      <c r="CG35" s="129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1"/>
      <c r="CW35" s="150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2"/>
      <c r="DJ35" s="150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2"/>
    </row>
    <row r="36" spans="1:125" s="5" customFormat="1" ht="16.5" customHeight="1" hidden="1">
      <c r="A36" s="234"/>
      <c r="B36" s="235"/>
      <c r="C36" s="235"/>
      <c r="D36" s="235"/>
      <c r="E36" s="235"/>
      <c r="F36" s="236"/>
      <c r="G36" s="14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3"/>
      <c r="AC36" s="150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2"/>
      <c r="AQ36" s="150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2"/>
      <c r="BE36" s="129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129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1"/>
      <c r="CG36" s="129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1"/>
      <c r="CW36" s="129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1"/>
      <c r="DJ36" s="129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1"/>
    </row>
    <row r="37" spans="1:125" s="5" customFormat="1" ht="16.5" customHeight="1" hidden="1">
      <c r="A37" s="229" t="s">
        <v>17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1"/>
      <c r="BE37" s="129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1"/>
      <c r="BS37" s="129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1"/>
      <c r="CG37" s="129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1"/>
      <c r="CW37" s="129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1"/>
      <c r="DJ37" s="129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1"/>
    </row>
    <row r="38" spans="1:125" s="5" customFormat="1" ht="16.5" customHeight="1" hidden="1">
      <c r="A38" s="268" t="s">
        <v>183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175" t="s">
        <v>3</v>
      </c>
      <c r="B43" s="176"/>
      <c r="C43" s="176"/>
      <c r="D43" s="176"/>
      <c r="E43" s="176"/>
      <c r="F43" s="177"/>
      <c r="G43" s="175" t="s">
        <v>55</v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175" t="s">
        <v>168</v>
      </c>
      <c r="AD43" s="184"/>
      <c r="AE43" s="184"/>
      <c r="AF43" s="184"/>
      <c r="AG43" s="184"/>
      <c r="AH43" s="184"/>
      <c r="AI43" s="184"/>
      <c r="AJ43" s="184"/>
      <c r="AK43" s="184"/>
      <c r="AL43" s="175" t="s">
        <v>56</v>
      </c>
      <c r="AM43" s="184"/>
      <c r="AN43" s="184"/>
      <c r="AO43" s="184"/>
      <c r="AP43" s="184"/>
      <c r="AQ43" s="184"/>
      <c r="AR43" s="184"/>
      <c r="AS43" s="184"/>
      <c r="AT43" s="184"/>
      <c r="AU43" s="185"/>
      <c r="AV43" s="194" t="s">
        <v>184</v>
      </c>
      <c r="AW43" s="271"/>
      <c r="AX43" s="271"/>
      <c r="AY43" s="271"/>
      <c r="AZ43" s="271"/>
      <c r="BA43" s="271"/>
      <c r="BB43" s="271"/>
      <c r="BC43" s="271"/>
      <c r="BD43" s="272"/>
      <c r="BE43" s="175" t="s">
        <v>185</v>
      </c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7"/>
      <c r="BS43" s="54" t="s">
        <v>0</v>
      </c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3"/>
    </row>
    <row r="44" spans="1:125" s="3" customFormat="1" ht="67.5" customHeight="1">
      <c r="A44" s="178"/>
      <c r="B44" s="277"/>
      <c r="C44" s="277"/>
      <c r="D44" s="277"/>
      <c r="E44" s="277"/>
      <c r="F44" s="180"/>
      <c r="G44" s="178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180"/>
      <c r="AC44" s="186"/>
      <c r="AD44" s="187"/>
      <c r="AE44" s="187"/>
      <c r="AF44" s="187"/>
      <c r="AG44" s="187"/>
      <c r="AH44" s="187"/>
      <c r="AI44" s="187"/>
      <c r="AJ44" s="187"/>
      <c r="AK44" s="187"/>
      <c r="AL44" s="186"/>
      <c r="AM44" s="270"/>
      <c r="AN44" s="270"/>
      <c r="AO44" s="270"/>
      <c r="AP44" s="270"/>
      <c r="AQ44" s="270"/>
      <c r="AR44" s="270"/>
      <c r="AS44" s="270"/>
      <c r="AT44" s="270"/>
      <c r="AU44" s="188"/>
      <c r="AV44" s="273"/>
      <c r="AW44" s="273"/>
      <c r="AX44" s="273"/>
      <c r="AY44" s="273"/>
      <c r="AZ44" s="273"/>
      <c r="BA44" s="273"/>
      <c r="BB44" s="273"/>
      <c r="BC44" s="273"/>
      <c r="BD44" s="274"/>
      <c r="BE44" s="178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180"/>
      <c r="BS44" s="45" t="s">
        <v>133</v>
      </c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9"/>
      <c r="CG44" s="45" t="s">
        <v>135</v>
      </c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9"/>
      <c r="CW44" s="48" t="s">
        <v>18</v>
      </c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50"/>
    </row>
    <row r="45" spans="1:125" s="3" customFormat="1" ht="32.25" customHeight="1">
      <c r="A45" s="181"/>
      <c r="B45" s="182"/>
      <c r="C45" s="182"/>
      <c r="D45" s="182"/>
      <c r="E45" s="182"/>
      <c r="F45" s="183"/>
      <c r="G45" s="181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3"/>
      <c r="AC45" s="189"/>
      <c r="AD45" s="190"/>
      <c r="AE45" s="190"/>
      <c r="AF45" s="190"/>
      <c r="AG45" s="190"/>
      <c r="AH45" s="190"/>
      <c r="AI45" s="190"/>
      <c r="AJ45" s="190"/>
      <c r="AK45" s="190"/>
      <c r="AL45" s="189"/>
      <c r="AM45" s="190"/>
      <c r="AN45" s="190"/>
      <c r="AO45" s="190"/>
      <c r="AP45" s="190"/>
      <c r="AQ45" s="190"/>
      <c r="AR45" s="190"/>
      <c r="AS45" s="190"/>
      <c r="AT45" s="190"/>
      <c r="AU45" s="191"/>
      <c r="AV45" s="275"/>
      <c r="AW45" s="275"/>
      <c r="AX45" s="275"/>
      <c r="AY45" s="275"/>
      <c r="AZ45" s="275"/>
      <c r="BA45" s="275"/>
      <c r="BB45" s="275"/>
      <c r="BC45" s="275"/>
      <c r="BD45" s="276"/>
      <c r="BE45" s="181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3"/>
      <c r="BS45" s="100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2"/>
      <c r="CG45" s="100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2"/>
      <c r="CW45" s="54" t="s">
        <v>2</v>
      </c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6"/>
      <c r="DJ45" s="54" t="s">
        <v>33</v>
      </c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6"/>
    </row>
    <row r="46" spans="1:125" s="6" customFormat="1" ht="12.75">
      <c r="A46" s="198">
        <v>1</v>
      </c>
      <c r="B46" s="199"/>
      <c r="C46" s="199"/>
      <c r="D46" s="199"/>
      <c r="E46" s="199"/>
      <c r="F46" s="200"/>
      <c r="G46" s="198">
        <v>2</v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248">
        <v>3</v>
      </c>
      <c r="AD46" s="249"/>
      <c r="AE46" s="249"/>
      <c r="AF46" s="249"/>
      <c r="AG46" s="249"/>
      <c r="AH46" s="249"/>
      <c r="AI46" s="249"/>
      <c r="AJ46" s="249"/>
      <c r="AK46" s="249"/>
      <c r="AL46" s="248">
        <v>4</v>
      </c>
      <c r="AM46" s="249"/>
      <c r="AN46" s="249"/>
      <c r="AO46" s="249"/>
      <c r="AP46" s="249"/>
      <c r="AQ46" s="249"/>
      <c r="AR46" s="249"/>
      <c r="AS46" s="249"/>
      <c r="AT46" s="249"/>
      <c r="AU46" s="250"/>
      <c r="AV46" s="269">
        <v>5</v>
      </c>
      <c r="AW46" s="249"/>
      <c r="AX46" s="249"/>
      <c r="AY46" s="249"/>
      <c r="AZ46" s="249"/>
      <c r="BA46" s="249"/>
      <c r="BB46" s="249"/>
      <c r="BC46" s="249"/>
      <c r="BD46" s="250"/>
      <c r="BE46" s="198">
        <v>6</v>
      </c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200"/>
      <c r="BS46" s="198">
        <v>7</v>
      </c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200"/>
      <c r="CG46" s="198">
        <v>8</v>
      </c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200"/>
      <c r="CW46" s="198">
        <v>9</v>
      </c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200"/>
      <c r="DJ46" s="198">
        <v>10</v>
      </c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200"/>
    </row>
    <row r="47" spans="1:125" s="5" customFormat="1" ht="15.75" customHeight="1">
      <c r="A47" s="139" t="s">
        <v>6</v>
      </c>
      <c r="B47" s="140"/>
      <c r="C47" s="140"/>
      <c r="D47" s="140"/>
      <c r="E47" s="140"/>
      <c r="F47" s="141"/>
      <c r="G47" s="142" t="s">
        <v>193</v>
      </c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1"/>
      <c r="AC47" s="248" t="s">
        <v>1</v>
      </c>
      <c r="AD47" s="249"/>
      <c r="AE47" s="249"/>
      <c r="AF47" s="249"/>
      <c r="AG47" s="249"/>
      <c r="AH47" s="249"/>
      <c r="AI47" s="249"/>
      <c r="AJ47" s="249"/>
      <c r="AK47" s="249"/>
      <c r="AL47" s="248" t="s">
        <v>1</v>
      </c>
      <c r="AM47" s="249"/>
      <c r="AN47" s="249"/>
      <c r="AO47" s="249"/>
      <c r="AP47" s="249"/>
      <c r="AQ47" s="249"/>
      <c r="AR47" s="249"/>
      <c r="AS47" s="249"/>
      <c r="AT47" s="249"/>
      <c r="AU47" s="250"/>
      <c r="AV47" s="269" t="s">
        <v>1</v>
      </c>
      <c r="AW47" s="249"/>
      <c r="AX47" s="249"/>
      <c r="AY47" s="249"/>
      <c r="AZ47" s="249"/>
      <c r="BA47" s="249"/>
      <c r="BB47" s="249"/>
      <c r="BC47" s="249"/>
      <c r="BD47" s="250"/>
      <c r="BE47" s="129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1"/>
      <c r="BS47" s="129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1"/>
      <c r="CG47" s="129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1"/>
      <c r="CW47" s="150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2"/>
      <c r="DJ47" s="150"/>
      <c r="DK47" s="151"/>
      <c r="DL47" s="151"/>
      <c r="DM47" s="151"/>
      <c r="DN47" s="151"/>
      <c r="DO47" s="151"/>
      <c r="DP47" s="151"/>
      <c r="DQ47" s="151"/>
      <c r="DR47" s="151"/>
      <c r="DS47" s="151"/>
      <c r="DT47" s="151"/>
      <c r="DU47" s="152"/>
    </row>
    <row r="48" spans="1:125" s="5" customFormat="1" ht="16.5" customHeight="1">
      <c r="A48" s="234"/>
      <c r="B48" s="235"/>
      <c r="C48" s="235"/>
      <c r="D48" s="235"/>
      <c r="E48" s="235"/>
      <c r="F48" s="236"/>
      <c r="G48" s="192" t="s">
        <v>0</v>
      </c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7"/>
      <c r="AC48" s="248" t="s">
        <v>1</v>
      </c>
      <c r="AD48" s="249"/>
      <c r="AE48" s="249"/>
      <c r="AF48" s="249"/>
      <c r="AG48" s="249"/>
      <c r="AH48" s="249"/>
      <c r="AI48" s="249"/>
      <c r="AJ48" s="249"/>
      <c r="AK48" s="249"/>
      <c r="AL48" s="248" t="s">
        <v>1</v>
      </c>
      <c r="AM48" s="249"/>
      <c r="AN48" s="249"/>
      <c r="AO48" s="249"/>
      <c r="AP48" s="249"/>
      <c r="AQ48" s="249"/>
      <c r="AR48" s="249"/>
      <c r="AS48" s="249"/>
      <c r="AT48" s="249"/>
      <c r="AU48" s="250"/>
      <c r="AV48" s="269" t="s">
        <v>1</v>
      </c>
      <c r="AW48" s="249"/>
      <c r="AX48" s="249"/>
      <c r="AY48" s="249"/>
      <c r="AZ48" s="249"/>
      <c r="BA48" s="249"/>
      <c r="BB48" s="249"/>
      <c r="BC48" s="249"/>
      <c r="BD48" s="250"/>
      <c r="BE48" s="129" t="s">
        <v>1</v>
      </c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1"/>
      <c r="BS48" s="129" t="s">
        <v>1</v>
      </c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1"/>
      <c r="CG48" s="129" t="s">
        <v>1</v>
      </c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1"/>
      <c r="CW48" s="150" t="s">
        <v>1</v>
      </c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2"/>
      <c r="DJ48" s="150" t="s">
        <v>1</v>
      </c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2"/>
    </row>
    <row r="49" spans="1:125" s="5" customFormat="1" ht="53.25" customHeight="1">
      <c r="A49" s="234" t="s">
        <v>22</v>
      </c>
      <c r="B49" s="235"/>
      <c r="C49" s="235"/>
      <c r="D49" s="235"/>
      <c r="E49" s="235"/>
      <c r="F49" s="236"/>
      <c r="G49" s="142" t="s">
        <v>239</v>
      </c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1"/>
      <c r="AC49" s="192">
        <v>292</v>
      </c>
      <c r="AD49" s="124"/>
      <c r="AE49" s="124"/>
      <c r="AF49" s="124"/>
      <c r="AG49" s="124"/>
      <c r="AH49" s="124"/>
      <c r="AI49" s="124"/>
      <c r="AJ49" s="124"/>
      <c r="AK49" s="124"/>
      <c r="AL49" s="263"/>
      <c r="AM49" s="264"/>
      <c r="AN49" s="264"/>
      <c r="AO49" s="264"/>
      <c r="AP49" s="264"/>
      <c r="AQ49" s="264"/>
      <c r="AR49" s="264"/>
      <c r="AS49" s="264"/>
      <c r="AT49" s="264"/>
      <c r="AU49" s="265"/>
      <c r="AV49" s="196"/>
      <c r="AW49" s="124"/>
      <c r="AX49" s="124"/>
      <c r="AY49" s="124"/>
      <c r="AZ49" s="124"/>
      <c r="BA49" s="124"/>
      <c r="BB49" s="124"/>
      <c r="BC49" s="124"/>
      <c r="BD49" s="193"/>
      <c r="BE49" s="13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6"/>
      <c r="BS49" s="13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6"/>
      <c r="CG49" s="129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1"/>
      <c r="CW49" s="206">
        <f>BE49</f>
        <v>0</v>
      </c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2"/>
      <c r="DJ49" s="150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2"/>
    </row>
    <row r="50" spans="1:125" s="5" customFormat="1" ht="48" customHeight="1">
      <c r="A50" s="234" t="s">
        <v>23</v>
      </c>
      <c r="B50" s="235"/>
      <c r="C50" s="235"/>
      <c r="D50" s="235"/>
      <c r="E50" s="235"/>
      <c r="F50" s="236"/>
      <c r="G50" s="142" t="s">
        <v>240</v>
      </c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1"/>
      <c r="AC50" s="192">
        <v>293</v>
      </c>
      <c r="AD50" s="124"/>
      <c r="AE50" s="124"/>
      <c r="AF50" s="124"/>
      <c r="AG50" s="124"/>
      <c r="AH50" s="124"/>
      <c r="AI50" s="124"/>
      <c r="AJ50" s="124"/>
      <c r="AK50" s="124"/>
      <c r="AL50" s="263">
        <v>3000</v>
      </c>
      <c r="AM50" s="264"/>
      <c r="AN50" s="264"/>
      <c r="AO50" s="264"/>
      <c r="AP50" s="264"/>
      <c r="AQ50" s="264"/>
      <c r="AR50" s="264"/>
      <c r="AS50" s="264"/>
      <c r="AT50" s="264"/>
      <c r="AU50" s="265"/>
      <c r="AV50" s="196">
        <v>5</v>
      </c>
      <c r="AW50" s="124"/>
      <c r="AX50" s="124"/>
      <c r="AY50" s="124"/>
      <c r="AZ50" s="124"/>
      <c r="BA50" s="124"/>
      <c r="BB50" s="124"/>
      <c r="BC50" s="124"/>
      <c r="BD50" s="193"/>
      <c r="BE50" s="135">
        <f>AL50*AV50</f>
        <v>15000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6"/>
      <c r="BS50" s="13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6"/>
      <c r="CG50" s="129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1"/>
      <c r="CW50" s="206">
        <f>BE50</f>
        <v>15000</v>
      </c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2"/>
      <c r="DJ50" s="150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2"/>
    </row>
    <row r="51" spans="1:125" s="5" customFormat="1" ht="21" customHeight="1">
      <c r="A51" s="234" t="s">
        <v>24</v>
      </c>
      <c r="B51" s="235"/>
      <c r="C51" s="235"/>
      <c r="D51" s="235"/>
      <c r="E51" s="235"/>
      <c r="F51" s="236"/>
      <c r="G51" s="192" t="s">
        <v>241</v>
      </c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7"/>
      <c r="AC51" s="192">
        <v>295</v>
      </c>
      <c r="AD51" s="124"/>
      <c r="AE51" s="124"/>
      <c r="AF51" s="124"/>
      <c r="AG51" s="124"/>
      <c r="AH51" s="124"/>
      <c r="AI51" s="124"/>
      <c r="AJ51" s="124"/>
      <c r="AK51" s="124"/>
      <c r="AL51" s="263"/>
      <c r="AM51" s="264"/>
      <c r="AN51" s="264"/>
      <c r="AO51" s="264"/>
      <c r="AP51" s="264"/>
      <c r="AQ51" s="264"/>
      <c r="AR51" s="264"/>
      <c r="AS51" s="264"/>
      <c r="AT51" s="264"/>
      <c r="AU51" s="265"/>
      <c r="AV51" s="196"/>
      <c r="AW51" s="124"/>
      <c r="AX51" s="124"/>
      <c r="AY51" s="124"/>
      <c r="AZ51" s="124"/>
      <c r="BA51" s="124"/>
      <c r="BB51" s="124"/>
      <c r="BC51" s="124"/>
      <c r="BD51" s="193"/>
      <c r="BE51" s="13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6"/>
      <c r="BS51" s="13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6"/>
      <c r="CG51" s="129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1"/>
      <c r="CW51" s="206">
        <f>BE51</f>
        <v>0</v>
      </c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2"/>
      <c r="DJ51" s="150"/>
      <c r="DK51" s="151"/>
      <c r="DL51" s="151"/>
      <c r="DM51" s="151"/>
      <c r="DN51" s="151"/>
      <c r="DO51" s="151"/>
      <c r="DP51" s="151"/>
      <c r="DQ51" s="151"/>
      <c r="DR51" s="151"/>
      <c r="DS51" s="151"/>
      <c r="DT51" s="151"/>
      <c r="DU51" s="152"/>
    </row>
    <row r="52" spans="1:125" s="5" customFormat="1" ht="24.75" customHeight="1">
      <c r="A52" s="229" t="s">
        <v>17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1"/>
      <c r="BE52" s="135">
        <f>SUM(BE49:BR51)</f>
        <v>15000</v>
      </c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1"/>
      <c r="BS52" s="13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6"/>
      <c r="CG52" s="129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1"/>
      <c r="CW52" s="206">
        <f>BE52</f>
        <v>15000</v>
      </c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2"/>
      <c r="DJ52" s="129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1"/>
    </row>
    <row r="53" spans="1:125" ht="21" customHeight="1">
      <c r="A53" s="168" t="s">
        <v>186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</row>
  </sheetData>
  <sheetProtection/>
  <mergeCells count="289">
    <mergeCell ref="BS50:CF50"/>
    <mergeCell ref="CG50:CV50"/>
    <mergeCell ref="CW50:DI50"/>
    <mergeCell ref="DJ50:DU50"/>
    <mergeCell ref="BS49:CF49"/>
    <mergeCell ref="CG49:CV49"/>
    <mergeCell ref="CW49:DI49"/>
    <mergeCell ref="DJ49:DU49"/>
    <mergeCell ref="A50:F50"/>
    <mergeCell ref="G50:AB50"/>
    <mergeCell ref="AC50:AK50"/>
    <mergeCell ref="AL50:AU50"/>
    <mergeCell ref="AV50:BD50"/>
    <mergeCell ref="BE50:BR50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A47:F47"/>
    <mergeCell ref="G43:AB45"/>
    <mergeCell ref="BE43:BR45"/>
    <mergeCell ref="AC47:AK47"/>
    <mergeCell ref="AL47:AU47"/>
    <mergeCell ref="AV47:BD47"/>
    <mergeCell ref="G47:AB47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BS35:CF35"/>
    <mergeCell ref="BE35:BR35"/>
    <mergeCell ref="A34:F34"/>
    <mergeCell ref="BE34:BR34"/>
    <mergeCell ref="AC34:AP34"/>
    <mergeCell ref="AQ34:BD34"/>
    <mergeCell ref="G35:AB35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BE31:BR31"/>
    <mergeCell ref="BS31:CF31"/>
    <mergeCell ref="CG31:CV31"/>
    <mergeCell ref="A31:F31"/>
    <mergeCell ref="AC31:AP31"/>
    <mergeCell ref="AQ31:BD31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A26:F28"/>
    <mergeCell ref="G26:AB28"/>
    <mergeCell ref="AC26:AP28"/>
    <mergeCell ref="AQ26:BD28"/>
    <mergeCell ref="BS27:CF28"/>
    <mergeCell ref="BE21:BR21"/>
    <mergeCell ref="BS21:CF21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AC17:AP17"/>
    <mergeCell ref="AQ17:BD17"/>
    <mergeCell ref="BE17:BR17"/>
    <mergeCell ref="BS17:CF17"/>
    <mergeCell ref="CG17:CV17"/>
    <mergeCell ref="G17:AB17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CG12:CV13"/>
    <mergeCell ref="BE12:BR13"/>
    <mergeCell ref="CW12:DI13"/>
    <mergeCell ref="DJ12:DU13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H23" sqref="BH23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175" t="s">
        <v>3</v>
      </c>
      <c r="B5" s="176"/>
      <c r="C5" s="176"/>
      <c r="D5" s="176"/>
      <c r="E5" s="176"/>
      <c r="F5" s="177"/>
      <c r="G5" s="175" t="s">
        <v>21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7"/>
      <c r="Z5" s="175" t="s">
        <v>60</v>
      </c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7"/>
      <c r="AM5" s="175" t="s">
        <v>61</v>
      </c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7"/>
      <c r="AZ5" s="175" t="s">
        <v>62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5" t="s">
        <v>63</v>
      </c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7"/>
      <c r="BX5" s="54" t="s">
        <v>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6"/>
    </row>
    <row r="6" spans="1:124" s="3" customFormat="1" ht="85.5" customHeight="1">
      <c r="A6" s="178"/>
      <c r="B6" s="277"/>
      <c r="C6" s="277"/>
      <c r="D6" s="277"/>
      <c r="E6" s="277"/>
      <c r="F6" s="180"/>
      <c r="G6" s="178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180"/>
      <c r="Z6" s="178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180"/>
      <c r="AM6" s="178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180"/>
      <c r="AZ6" s="178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178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180"/>
      <c r="BX6" s="45" t="s">
        <v>132</v>
      </c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9"/>
      <c r="CK6" s="45" t="s">
        <v>135</v>
      </c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9"/>
      <c r="CZ6" s="54" t="s">
        <v>18</v>
      </c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3"/>
    </row>
    <row r="7" spans="1:124" s="3" customFormat="1" ht="28.5" customHeight="1">
      <c r="A7" s="181"/>
      <c r="B7" s="182"/>
      <c r="C7" s="182"/>
      <c r="D7" s="182"/>
      <c r="E7" s="182"/>
      <c r="F7" s="183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1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3"/>
      <c r="AM7" s="181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3"/>
      <c r="AZ7" s="181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1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3"/>
      <c r="BX7" s="100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2"/>
      <c r="CK7" s="100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2"/>
      <c r="CZ7" s="54" t="s">
        <v>2</v>
      </c>
      <c r="DA7" s="55"/>
      <c r="DB7" s="55"/>
      <c r="DC7" s="55"/>
      <c r="DD7" s="55"/>
      <c r="DE7" s="55"/>
      <c r="DF7" s="55"/>
      <c r="DG7" s="55"/>
      <c r="DH7" s="55"/>
      <c r="DI7" s="55"/>
      <c r="DJ7" s="56"/>
      <c r="DK7" s="54" t="s">
        <v>33</v>
      </c>
      <c r="DL7" s="55"/>
      <c r="DM7" s="55"/>
      <c r="DN7" s="55"/>
      <c r="DO7" s="55"/>
      <c r="DP7" s="55"/>
      <c r="DQ7" s="55"/>
      <c r="DR7" s="55"/>
      <c r="DS7" s="55"/>
      <c r="DT7" s="56"/>
    </row>
    <row r="8" spans="1:124" s="6" customFormat="1" ht="12.75">
      <c r="A8" s="198">
        <v>1</v>
      </c>
      <c r="B8" s="199"/>
      <c r="C8" s="199"/>
      <c r="D8" s="199"/>
      <c r="E8" s="199"/>
      <c r="F8" s="200"/>
      <c r="G8" s="198">
        <v>2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0"/>
      <c r="Z8" s="198">
        <v>3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200"/>
      <c r="AM8" s="198">
        <v>4</v>
      </c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200"/>
      <c r="AZ8" s="198">
        <v>5</v>
      </c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8">
        <v>6</v>
      </c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200"/>
      <c r="BX8" s="198">
        <v>7</v>
      </c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200"/>
      <c r="CK8" s="198">
        <v>8</v>
      </c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200"/>
      <c r="CZ8" s="198">
        <v>9</v>
      </c>
      <c r="DA8" s="199"/>
      <c r="DB8" s="199"/>
      <c r="DC8" s="199"/>
      <c r="DD8" s="199"/>
      <c r="DE8" s="199"/>
      <c r="DF8" s="199"/>
      <c r="DG8" s="199"/>
      <c r="DH8" s="199"/>
      <c r="DI8" s="199"/>
      <c r="DJ8" s="200"/>
      <c r="DK8" s="198">
        <v>10</v>
      </c>
      <c r="DL8" s="199"/>
      <c r="DM8" s="199"/>
      <c r="DN8" s="199"/>
      <c r="DO8" s="199"/>
      <c r="DP8" s="199"/>
      <c r="DQ8" s="199"/>
      <c r="DR8" s="199"/>
      <c r="DS8" s="199"/>
      <c r="DT8" s="200"/>
    </row>
    <row r="9" spans="1:124" s="5" customFormat="1" ht="52.5" customHeight="1">
      <c r="A9" s="139" t="s">
        <v>6</v>
      </c>
      <c r="B9" s="140"/>
      <c r="C9" s="140"/>
      <c r="D9" s="140"/>
      <c r="E9" s="140"/>
      <c r="F9" s="141"/>
      <c r="G9" s="192" t="s">
        <v>65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10"/>
      <c r="Z9" s="129">
        <v>5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1"/>
      <c r="AM9" s="129">
        <v>12</v>
      </c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1"/>
      <c r="AZ9" s="135">
        <v>2650</v>
      </c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35">
        <f>Z9*AM9*AZ9</f>
        <v>159000</v>
      </c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  <c r="BX9" s="135">
        <f>BL9</f>
        <v>159000</v>
      </c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6"/>
      <c r="CK9" s="13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6"/>
      <c r="CZ9" s="135"/>
      <c r="DA9" s="145"/>
      <c r="DB9" s="145"/>
      <c r="DC9" s="145"/>
      <c r="DD9" s="145"/>
      <c r="DE9" s="145"/>
      <c r="DF9" s="145"/>
      <c r="DG9" s="145"/>
      <c r="DH9" s="145"/>
      <c r="DI9" s="145"/>
      <c r="DJ9" s="146"/>
      <c r="DK9" s="135"/>
      <c r="DL9" s="145"/>
      <c r="DM9" s="145"/>
      <c r="DN9" s="145"/>
      <c r="DO9" s="145"/>
      <c r="DP9" s="145"/>
      <c r="DQ9" s="145"/>
      <c r="DR9" s="145"/>
      <c r="DS9" s="145"/>
      <c r="DT9" s="146"/>
    </row>
    <row r="10" spans="1:124" s="5" customFormat="1" ht="91.5" customHeight="1">
      <c r="A10" s="139" t="s">
        <v>7</v>
      </c>
      <c r="B10" s="140"/>
      <c r="C10" s="140"/>
      <c r="D10" s="140"/>
      <c r="E10" s="140"/>
      <c r="F10" s="141"/>
      <c r="G10" s="192" t="s">
        <v>64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10"/>
      <c r="Z10" s="129">
        <v>5</v>
      </c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1"/>
      <c r="AM10" s="129">
        <v>12</v>
      </c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1"/>
      <c r="AZ10" s="135">
        <v>1750</v>
      </c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35">
        <f>Z10*AM10*AZ10</f>
        <v>105000</v>
      </c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6"/>
      <c r="BX10" s="135">
        <f>BL10</f>
        <v>105000</v>
      </c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6"/>
      <c r="CK10" s="13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6"/>
      <c r="CZ10" s="13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6"/>
      <c r="DK10" s="135"/>
      <c r="DL10" s="145"/>
      <c r="DM10" s="145"/>
      <c r="DN10" s="145"/>
      <c r="DO10" s="145"/>
      <c r="DP10" s="145"/>
      <c r="DQ10" s="145"/>
      <c r="DR10" s="145"/>
      <c r="DS10" s="145"/>
      <c r="DT10" s="146"/>
    </row>
    <row r="11" spans="1:124" s="5" customFormat="1" ht="26.25" customHeight="1" hidden="1">
      <c r="A11" s="139" t="s">
        <v>8</v>
      </c>
      <c r="B11" s="140"/>
      <c r="C11" s="140"/>
      <c r="D11" s="140"/>
      <c r="E11" s="140"/>
      <c r="F11" s="141"/>
      <c r="G11" s="192" t="s">
        <v>66</v>
      </c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/>
      <c r="Z11" s="129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1"/>
      <c r="AM11" s="129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  <c r="AZ11" s="13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6"/>
      <c r="BL11" s="13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6"/>
      <c r="BX11" s="13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6"/>
      <c r="CK11" s="13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6"/>
      <c r="CZ11" s="13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6"/>
      <c r="DK11" s="135"/>
      <c r="DL11" s="145"/>
      <c r="DM11" s="145"/>
      <c r="DN11" s="145"/>
      <c r="DO11" s="145"/>
      <c r="DP11" s="145"/>
      <c r="DQ11" s="145"/>
      <c r="DR11" s="145"/>
      <c r="DS11" s="145"/>
      <c r="DT11" s="146"/>
    </row>
    <row r="12" spans="1:124" s="5" customFormat="1" ht="78.75" customHeight="1" hidden="1">
      <c r="A12" s="139" t="s">
        <v>9</v>
      </c>
      <c r="B12" s="140"/>
      <c r="C12" s="140"/>
      <c r="D12" s="140"/>
      <c r="E12" s="140"/>
      <c r="F12" s="141"/>
      <c r="G12" s="192" t="s">
        <v>67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/>
      <c r="Z12" s="129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1"/>
      <c r="AM12" s="129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1"/>
      <c r="AZ12" s="13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6"/>
      <c r="BL12" s="13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6"/>
      <c r="BX12" s="13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6"/>
      <c r="CK12" s="13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6"/>
      <c r="CZ12" s="13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6"/>
      <c r="DK12" s="135"/>
      <c r="DL12" s="145"/>
      <c r="DM12" s="145"/>
      <c r="DN12" s="145"/>
      <c r="DO12" s="145"/>
      <c r="DP12" s="145"/>
      <c r="DQ12" s="145"/>
      <c r="DR12" s="145"/>
      <c r="DS12" s="145"/>
      <c r="DT12" s="146"/>
    </row>
    <row r="13" spans="1:124" s="5" customFormat="1" ht="80.25" customHeight="1" hidden="1">
      <c r="A13" s="139" t="s">
        <v>10</v>
      </c>
      <c r="B13" s="140"/>
      <c r="C13" s="140"/>
      <c r="D13" s="140"/>
      <c r="E13" s="140"/>
      <c r="F13" s="141"/>
      <c r="G13" s="192" t="s">
        <v>68</v>
      </c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7"/>
      <c r="Z13" s="129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  <c r="AM13" s="129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1"/>
      <c r="AZ13" s="13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6"/>
      <c r="BL13" s="13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6"/>
      <c r="BX13" s="13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6"/>
      <c r="CK13" s="13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6"/>
      <c r="CZ13" s="13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6"/>
      <c r="DK13" s="135"/>
      <c r="DL13" s="145"/>
      <c r="DM13" s="145"/>
      <c r="DN13" s="145"/>
      <c r="DO13" s="145"/>
      <c r="DP13" s="145"/>
      <c r="DQ13" s="145"/>
      <c r="DR13" s="145"/>
      <c r="DS13" s="145"/>
      <c r="DT13" s="146"/>
    </row>
    <row r="14" spans="1:124" s="5" customFormat="1" ht="52.5" customHeight="1" hidden="1">
      <c r="A14" s="139" t="s">
        <v>13</v>
      </c>
      <c r="B14" s="140"/>
      <c r="C14" s="140"/>
      <c r="D14" s="140"/>
      <c r="E14" s="140"/>
      <c r="F14" s="141"/>
      <c r="G14" s="192" t="s">
        <v>69</v>
      </c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7"/>
      <c r="Z14" s="129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  <c r="AM14" s="129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1"/>
      <c r="AZ14" s="13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6"/>
      <c r="BL14" s="13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6"/>
      <c r="BX14" s="13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6"/>
      <c r="CK14" s="13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6"/>
      <c r="CZ14" s="13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6"/>
      <c r="DK14" s="135"/>
      <c r="DL14" s="145"/>
      <c r="DM14" s="145"/>
      <c r="DN14" s="145"/>
      <c r="DO14" s="145"/>
      <c r="DP14" s="145"/>
      <c r="DQ14" s="145"/>
      <c r="DR14" s="145"/>
      <c r="DS14" s="145"/>
      <c r="DT14" s="146"/>
    </row>
    <row r="15" spans="1:124" s="5" customFormat="1" ht="26.25" customHeight="1">
      <c r="A15" s="139" t="s">
        <v>8</v>
      </c>
      <c r="B15" s="140"/>
      <c r="C15" s="140"/>
      <c r="D15" s="140"/>
      <c r="E15" s="140"/>
      <c r="F15" s="141"/>
      <c r="G15" s="192" t="s">
        <v>198</v>
      </c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10"/>
      <c r="Z15" s="129">
        <v>4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1"/>
      <c r="AM15" s="129">
        <v>12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1"/>
      <c r="AZ15" s="135">
        <v>1727.5053</v>
      </c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35">
        <f>Z15*AM15*AZ15</f>
        <v>82920.2544</v>
      </c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6"/>
      <c r="BX15" s="135">
        <f>BL15</f>
        <v>82920.2544</v>
      </c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6"/>
      <c r="CK15" s="13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6"/>
      <c r="CZ15" s="13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6"/>
      <c r="DK15" s="135"/>
      <c r="DL15" s="145"/>
      <c r="DM15" s="145"/>
      <c r="DN15" s="145"/>
      <c r="DO15" s="145"/>
      <c r="DP15" s="145"/>
      <c r="DQ15" s="145"/>
      <c r="DR15" s="145"/>
      <c r="DS15" s="145"/>
      <c r="DT15" s="146"/>
    </row>
    <row r="16" spans="1:124" s="5" customFormat="1" ht="66.75" customHeight="1" hidden="1">
      <c r="A16" s="139" t="s">
        <v>70</v>
      </c>
      <c r="B16" s="140"/>
      <c r="C16" s="140"/>
      <c r="D16" s="140"/>
      <c r="E16" s="140"/>
      <c r="F16" s="141"/>
      <c r="G16" s="192" t="s">
        <v>71</v>
      </c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7"/>
      <c r="Z16" s="129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1"/>
      <c r="AM16" s="129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1"/>
      <c r="AZ16" s="13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6"/>
      <c r="BL16" s="13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6"/>
      <c r="BX16" s="13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3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3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6"/>
      <c r="DK16" s="135"/>
      <c r="DL16" s="145"/>
      <c r="DM16" s="145"/>
      <c r="DN16" s="145"/>
      <c r="DO16" s="145"/>
      <c r="DP16" s="145"/>
      <c r="DQ16" s="145"/>
      <c r="DR16" s="145"/>
      <c r="DS16" s="145"/>
      <c r="DT16" s="146"/>
    </row>
    <row r="17" spans="1:124" s="5" customFormat="1" ht="39" customHeight="1" hidden="1">
      <c r="A17" s="234"/>
      <c r="B17" s="235"/>
      <c r="C17" s="235"/>
      <c r="D17" s="235"/>
      <c r="E17" s="235"/>
      <c r="F17" s="236"/>
      <c r="G17" s="192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10"/>
      <c r="Z17" s="129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1"/>
      <c r="AM17" s="129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1"/>
      <c r="AZ17" s="13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3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13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3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3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6"/>
      <c r="DK17" s="135"/>
      <c r="DL17" s="145"/>
      <c r="DM17" s="145"/>
      <c r="DN17" s="145"/>
      <c r="DO17" s="145"/>
      <c r="DP17" s="145"/>
      <c r="DQ17" s="145"/>
      <c r="DR17" s="145"/>
      <c r="DS17" s="145"/>
      <c r="DT17" s="146"/>
    </row>
    <row r="18" spans="1:124" s="5" customFormat="1" ht="16.5" customHeight="1">
      <c r="A18" s="229" t="s">
        <v>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4"/>
      <c r="BL18" s="135">
        <f>BL15+BL10+BL9</f>
        <v>346920.2544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1"/>
      <c r="BX18" s="135">
        <f>BX15+BX10+BX9</f>
        <v>346920.2544</v>
      </c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1"/>
      <c r="CK18" s="129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1"/>
      <c r="CZ18" s="129"/>
      <c r="DA18" s="130"/>
      <c r="DB18" s="130"/>
      <c r="DC18" s="130"/>
      <c r="DD18" s="130"/>
      <c r="DE18" s="130"/>
      <c r="DF18" s="130"/>
      <c r="DG18" s="130"/>
      <c r="DH18" s="130"/>
      <c r="DI18" s="130"/>
      <c r="DJ18" s="131"/>
      <c r="DK18" s="129"/>
      <c r="DL18" s="130"/>
      <c r="DM18" s="130"/>
      <c r="DN18" s="130"/>
      <c r="DO18" s="130"/>
      <c r="DP18" s="130"/>
      <c r="DQ18" s="130"/>
      <c r="DR18" s="130"/>
      <c r="DS18" s="130"/>
      <c r="DT18" s="131"/>
    </row>
  </sheetData>
  <sheetProtection/>
  <mergeCells count="118"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Z17:AL17"/>
    <mergeCell ref="AM15:AY15"/>
    <mergeCell ref="BL17:BW17"/>
    <mergeCell ref="BX17:CJ17"/>
    <mergeCell ref="AM17:AY17"/>
    <mergeCell ref="AZ15:BK15"/>
    <mergeCell ref="Z15:AL15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BL9:BW9"/>
    <mergeCell ref="AZ10:BK10"/>
    <mergeCell ref="BL10:BW10"/>
    <mergeCell ref="BX10:CJ10"/>
    <mergeCell ref="AM8:AY8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G15:Y15"/>
    <mergeCell ref="BX13:CJ13"/>
    <mergeCell ref="BL14:BW14"/>
    <mergeCell ref="CK13:CY13"/>
    <mergeCell ref="AZ13:BK13"/>
    <mergeCell ref="AM13:AY13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B15"/>
  <sheetViews>
    <sheetView zoomScaleSheetLayoutView="100" zoomScalePageLayoutView="0" workbookViewId="0" topLeftCell="A7">
      <selection activeCell="CF15" sqref="CF15:CR15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3.875" style="1" customWidth="1"/>
    <col min="60" max="16384" width="0.875" style="1" customWidth="1"/>
  </cols>
  <sheetData>
    <row r="1" s="4" customFormat="1" ht="3" customHeight="1"/>
    <row r="2" s="4" customFormat="1" ht="15">
      <c r="A2" s="4" t="s">
        <v>72</v>
      </c>
    </row>
    <row r="3" s="4" customFormat="1" ht="12.75" customHeight="1"/>
    <row r="4" spans="1:132" s="3" customFormat="1" ht="11.25" customHeight="1">
      <c r="A4" s="175" t="s">
        <v>3</v>
      </c>
      <c r="B4" s="176"/>
      <c r="C4" s="176"/>
      <c r="D4" s="176"/>
      <c r="E4" s="176"/>
      <c r="F4" s="177"/>
      <c r="G4" s="175" t="s">
        <v>35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  <c r="Y4" s="175" t="s">
        <v>187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7"/>
      <c r="AJ4" s="175" t="s">
        <v>73</v>
      </c>
      <c r="AK4" s="176"/>
      <c r="AL4" s="176"/>
      <c r="AM4" s="176"/>
      <c r="AN4" s="176"/>
      <c r="AO4" s="176"/>
      <c r="AP4" s="176"/>
      <c r="AQ4" s="176"/>
      <c r="AR4" s="176"/>
      <c r="AS4" s="176"/>
      <c r="AT4" s="177"/>
      <c r="AU4" s="175" t="s">
        <v>74</v>
      </c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175" t="s">
        <v>75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5" t="s">
        <v>188</v>
      </c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7"/>
      <c r="CF4" s="54" t="s">
        <v>0</v>
      </c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3"/>
    </row>
    <row r="5" spans="1:132" s="3" customFormat="1" ht="84" customHeight="1">
      <c r="A5" s="178"/>
      <c r="B5" s="277"/>
      <c r="C5" s="277"/>
      <c r="D5" s="277"/>
      <c r="E5" s="277"/>
      <c r="F5" s="180"/>
      <c r="G5" s="178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180"/>
      <c r="Y5" s="178"/>
      <c r="Z5" s="277"/>
      <c r="AA5" s="277"/>
      <c r="AB5" s="277"/>
      <c r="AC5" s="277"/>
      <c r="AD5" s="277"/>
      <c r="AE5" s="277"/>
      <c r="AF5" s="277"/>
      <c r="AG5" s="277"/>
      <c r="AH5" s="277"/>
      <c r="AI5" s="180"/>
      <c r="AJ5" s="178"/>
      <c r="AK5" s="277"/>
      <c r="AL5" s="277"/>
      <c r="AM5" s="277"/>
      <c r="AN5" s="277"/>
      <c r="AO5" s="277"/>
      <c r="AP5" s="277"/>
      <c r="AQ5" s="277"/>
      <c r="AR5" s="277"/>
      <c r="AS5" s="277"/>
      <c r="AT5" s="180"/>
      <c r="AU5" s="178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180"/>
      <c r="BH5" s="178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178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180"/>
      <c r="CF5" s="125" t="s">
        <v>131</v>
      </c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2"/>
      <c r="CS5" s="125" t="s">
        <v>135</v>
      </c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2"/>
      <c r="DH5" s="48" t="s">
        <v>18</v>
      </c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50"/>
    </row>
    <row r="6" spans="1:132" s="3" customFormat="1" ht="26.25" customHeight="1">
      <c r="A6" s="181"/>
      <c r="B6" s="182"/>
      <c r="C6" s="182"/>
      <c r="D6" s="182"/>
      <c r="E6" s="182"/>
      <c r="F6" s="183"/>
      <c r="G6" s="181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3"/>
      <c r="Y6" s="181"/>
      <c r="Z6" s="182"/>
      <c r="AA6" s="182"/>
      <c r="AB6" s="182"/>
      <c r="AC6" s="182"/>
      <c r="AD6" s="182"/>
      <c r="AE6" s="182"/>
      <c r="AF6" s="182"/>
      <c r="AG6" s="182"/>
      <c r="AH6" s="182"/>
      <c r="AI6" s="183"/>
      <c r="AJ6" s="181"/>
      <c r="AK6" s="182"/>
      <c r="AL6" s="182"/>
      <c r="AM6" s="182"/>
      <c r="AN6" s="182"/>
      <c r="AO6" s="182"/>
      <c r="AP6" s="182"/>
      <c r="AQ6" s="182"/>
      <c r="AR6" s="182"/>
      <c r="AS6" s="182"/>
      <c r="AT6" s="183"/>
      <c r="AU6" s="181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3"/>
      <c r="BH6" s="181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1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3"/>
      <c r="CF6" s="100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2"/>
      <c r="CS6" s="100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2"/>
      <c r="DH6" s="54" t="s">
        <v>2</v>
      </c>
      <c r="DI6" s="55"/>
      <c r="DJ6" s="55"/>
      <c r="DK6" s="55"/>
      <c r="DL6" s="55"/>
      <c r="DM6" s="55"/>
      <c r="DN6" s="55"/>
      <c r="DO6" s="55"/>
      <c r="DP6" s="55"/>
      <c r="DQ6" s="55"/>
      <c r="DR6" s="56"/>
      <c r="DS6" s="54" t="s">
        <v>19</v>
      </c>
      <c r="DT6" s="55"/>
      <c r="DU6" s="55"/>
      <c r="DV6" s="55"/>
      <c r="DW6" s="55"/>
      <c r="DX6" s="55"/>
      <c r="DY6" s="55"/>
      <c r="DZ6" s="55"/>
      <c r="EA6" s="55"/>
      <c r="EB6" s="56"/>
    </row>
    <row r="7" spans="1:132" s="6" customFormat="1" ht="12.75">
      <c r="A7" s="198">
        <v>1</v>
      </c>
      <c r="B7" s="199"/>
      <c r="C7" s="199"/>
      <c r="D7" s="199"/>
      <c r="E7" s="199"/>
      <c r="F7" s="200"/>
      <c r="G7" s="198">
        <v>2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200"/>
      <c r="Y7" s="198">
        <v>3</v>
      </c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J7" s="198">
        <v>4</v>
      </c>
      <c r="AK7" s="199"/>
      <c r="AL7" s="199"/>
      <c r="AM7" s="199"/>
      <c r="AN7" s="199"/>
      <c r="AO7" s="199"/>
      <c r="AP7" s="199"/>
      <c r="AQ7" s="199"/>
      <c r="AR7" s="199"/>
      <c r="AS7" s="199"/>
      <c r="AT7" s="200"/>
      <c r="AU7" s="198">
        <v>5</v>
      </c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200"/>
      <c r="BH7" s="198">
        <v>6</v>
      </c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8">
        <v>7</v>
      </c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200"/>
      <c r="CF7" s="318">
        <v>8</v>
      </c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20"/>
      <c r="CS7" s="318">
        <v>9</v>
      </c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20"/>
      <c r="DH7" s="318">
        <v>10</v>
      </c>
      <c r="DI7" s="319"/>
      <c r="DJ7" s="319"/>
      <c r="DK7" s="319"/>
      <c r="DL7" s="319"/>
      <c r="DM7" s="319"/>
      <c r="DN7" s="319"/>
      <c r="DO7" s="319"/>
      <c r="DP7" s="319"/>
      <c r="DQ7" s="319"/>
      <c r="DR7" s="320"/>
      <c r="DS7" s="318">
        <v>11</v>
      </c>
      <c r="DT7" s="319"/>
      <c r="DU7" s="319"/>
      <c r="DV7" s="319"/>
      <c r="DW7" s="319"/>
      <c r="DX7" s="319"/>
      <c r="DY7" s="319"/>
      <c r="DZ7" s="319"/>
      <c r="EA7" s="319"/>
      <c r="EB7" s="320"/>
    </row>
    <row r="8" spans="1:132" s="5" customFormat="1" ht="68.25" customHeight="1">
      <c r="A8" s="234" t="s">
        <v>6</v>
      </c>
      <c r="B8" s="235"/>
      <c r="C8" s="235"/>
      <c r="D8" s="235"/>
      <c r="E8" s="235"/>
      <c r="F8" s="236"/>
      <c r="G8" s="54" t="s">
        <v>256</v>
      </c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2"/>
      <c r="Y8" s="129">
        <v>247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129" t="s">
        <v>217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1"/>
      <c r="AU8" s="129">
        <v>993.271608</v>
      </c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1"/>
      <c r="BH8" s="135">
        <v>1951.35</v>
      </c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35">
        <f>AU8*BH8</f>
        <v>1938220.5522707999</v>
      </c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6"/>
      <c r="CF8" s="135">
        <f>BS8</f>
        <v>1938220.5522707999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1"/>
      <c r="CS8" s="129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1"/>
      <c r="DH8" s="129"/>
      <c r="DI8" s="130"/>
      <c r="DJ8" s="130"/>
      <c r="DK8" s="130"/>
      <c r="DL8" s="130"/>
      <c r="DM8" s="130"/>
      <c r="DN8" s="130"/>
      <c r="DO8" s="130"/>
      <c r="DP8" s="130"/>
      <c r="DQ8" s="130"/>
      <c r="DR8" s="131"/>
      <c r="DS8" s="129"/>
      <c r="DT8" s="130"/>
      <c r="DU8" s="130"/>
      <c r="DV8" s="130"/>
      <c r="DW8" s="130"/>
      <c r="DX8" s="130"/>
      <c r="DY8" s="130"/>
      <c r="DZ8" s="130"/>
      <c r="EA8" s="130"/>
      <c r="EB8" s="131"/>
    </row>
    <row r="9" spans="1:132" s="5" customFormat="1" ht="68.25" customHeight="1">
      <c r="A9" s="234" t="s">
        <v>7</v>
      </c>
      <c r="B9" s="235"/>
      <c r="C9" s="235"/>
      <c r="D9" s="235"/>
      <c r="E9" s="235"/>
      <c r="F9" s="236"/>
      <c r="G9" s="54" t="s">
        <v>266</v>
      </c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2"/>
      <c r="Y9" s="129">
        <v>247</v>
      </c>
      <c r="Z9" s="130"/>
      <c r="AA9" s="130"/>
      <c r="AB9" s="130"/>
      <c r="AC9" s="130"/>
      <c r="AD9" s="130"/>
      <c r="AE9" s="130"/>
      <c r="AF9" s="130"/>
      <c r="AG9" s="130"/>
      <c r="AH9" s="130"/>
      <c r="AI9" s="131"/>
      <c r="AJ9" s="129" t="s">
        <v>217</v>
      </c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>
        <v>1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1"/>
      <c r="BH9" s="135">
        <v>44381.14</v>
      </c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35">
        <f aca="true" t="shared" si="0" ref="BS9:BS14">AU9*BH9</f>
        <v>44381.14</v>
      </c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6"/>
      <c r="CF9" s="135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1"/>
      <c r="CS9" s="129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1"/>
      <c r="DH9" s="135">
        <f>BS9</f>
        <v>44381.14</v>
      </c>
      <c r="DI9" s="145"/>
      <c r="DJ9" s="145"/>
      <c r="DK9" s="145"/>
      <c r="DL9" s="145"/>
      <c r="DM9" s="145"/>
      <c r="DN9" s="145"/>
      <c r="DO9" s="145"/>
      <c r="DP9" s="145"/>
      <c r="DQ9" s="145"/>
      <c r="DR9" s="146"/>
      <c r="DS9" s="129"/>
      <c r="DT9" s="130"/>
      <c r="DU9" s="130"/>
      <c r="DV9" s="130"/>
      <c r="DW9" s="130"/>
      <c r="DX9" s="130"/>
      <c r="DY9" s="130"/>
      <c r="DZ9" s="130"/>
      <c r="EA9" s="130"/>
      <c r="EB9" s="131"/>
    </row>
    <row r="10" spans="1:132" s="5" customFormat="1" ht="30.75" customHeight="1">
      <c r="A10" s="234" t="s">
        <v>8</v>
      </c>
      <c r="B10" s="235"/>
      <c r="C10" s="235"/>
      <c r="D10" s="235"/>
      <c r="E10" s="235"/>
      <c r="F10" s="236"/>
      <c r="G10" s="54" t="s">
        <v>255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2"/>
      <c r="Y10" s="129">
        <v>247</v>
      </c>
      <c r="Z10" s="130"/>
      <c r="AA10" s="130"/>
      <c r="AB10" s="130"/>
      <c r="AC10" s="130"/>
      <c r="AD10" s="130"/>
      <c r="AE10" s="130"/>
      <c r="AF10" s="130"/>
      <c r="AG10" s="130"/>
      <c r="AH10" s="130"/>
      <c r="AI10" s="131"/>
      <c r="AJ10" s="129" t="s">
        <v>218</v>
      </c>
      <c r="AK10" s="130"/>
      <c r="AL10" s="130"/>
      <c r="AM10" s="130"/>
      <c r="AN10" s="130"/>
      <c r="AO10" s="130"/>
      <c r="AP10" s="130"/>
      <c r="AQ10" s="130"/>
      <c r="AR10" s="130"/>
      <c r="AS10" s="130"/>
      <c r="AT10" s="131"/>
      <c r="AU10" s="315">
        <v>131783.41083</v>
      </c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7"/>
      <c r="BH10" s="313">
        <v>10.71</v>
      </c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135">
        <f t="shared" si="0"/>
        <v>1411400.3299893</v>
      </c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6"/>
      <c r="CF10" s="135">
        <f>BS10</f>
        <v>1411400.3299893</v>
      </c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1"/>
      <c r="CS10" s="129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1"/>
      <c r="DH10" s="129"/>
      <c r="DI10" s="130"/>
      <c r="DJ10" s="130"/>
      <c r="DK10" s="130"/>
      <c r="DL10" s="130"/>
      <c r="DM10" s="130"/>
      <c r="DN10" s="130"/>
      <c r="DO10" s="130"/>
      <c r="DP10" s="130"/>
      <c r="DQ10" s="130"/>
      <c r="DR10" s="131"/>
      <c r="DS10" s="129"/>
      <c r="DT10" s="130"/>
      <c r="DU10" s="130"/>
      <c r="DV10" s="130"/>
      <c r="DW10" s="130"/>
      <c r="DX10" s="130"/>
      <c r="DY10" s="130"/>
      <c r="DZ10" s="130"/>
      <c r="EA10" s="130"/>
      <c r="EB10" s="131"/>
    </row>
    <row r="11" spans="1:132" s="5" customFormat="1" ht="29.25" customHeight="1">
      <c r="A11" s="234" t="s">
        <v>9</v>
      </c>
      <c r="B11" s="235"/>
      <c r="C11" s="235"/>
      <c r="D11" s="235"/>
      <c r="E11" s="235"/>
      <c r="F11" s="236"/>
      <c r="G11" s="54" t="s">
        <v>254</v>
      </c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2"/>
      <c r="Y11" s="129">
        <v>247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1"/>
      <c r="AJ11" s="129" t="s">
        <v>218</v>
      </c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>
        <v>255838.253034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1"/>
      <c r="BH11" s="313">
        <v>10.71</v>
      </c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135">
        <f t="shared" si="0"/>
        <v>2740027.68999414</v>
      </c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35">
        <f>BS11</f>
        <v>2740027.68999414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1"/>
      <c r="CS11" s="129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1"/>
      <c r="DH11" s="129"/>
      <c r="DI11" s="130"/>
      <c r="DJ11" s="130"/>
      <c r="DK11" s="130"/>
      <c r="DL11" s="130"/>
      <c r="DM11" s="130"/>
      <c r="DN11" s="130"/>
      <c r="DO11" s="130"/>
      <c r="DP11" s="130"/>
      <c r="DQ11" s="130"/>
      <c r="DR11" s="131"/>
      <c r="DS11" s="129"/>
      <c r="DT11" s="130"/>
      <c r="DU11" s="130"/>
      <c r="DV11" s="130"/>
      <c r="DW11" s="130"/>
      <c r="DX11" s="130"/>
      <c r="DY11" s="130"/>
      <c r="DZ11" s="130"/>
      <c r="EA11" s="130"/>
      <c r="EB11" s="131"/>
    </row>
    <row r="12" spans="1:132" s="5" customFormat="1" ht="71.25" customHeight="1">
      <c r="A12" s="234" t="s">
        <v>10</v>
      </c>
      <c r="B12" s="235"/>
      <c r="C12" s="235"/>
      <c r="D12" s="235"/>
      <c r="E12" s="235"/>
      <c r="F12" s="236"/>
      <c r="G12" s="192" t="s">
        <v>304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10"/>
      <c r="Y12" s="203">
        <v>244</v>
      </c>
      <c r="Z12" s="204"/>
      <c r="AA12" s="204"/>
      <c r="AB12" s="204"/>
      <c r="AC12" s="204"/>
      <c r="AD12" s="204"/>
      <c r="AE12" s="204"/>
      <c r="AF12" s="204"/>
      <c r="AG12" s="204"/>
      <c r="AH12" s="204"/>
      <c r="AI12" s="205"/>
      <c r="AJ12" s="203" t="s">
        <v>226</v>
      </c>
      <c r="AK12" s="204"/>
      <c r="AL12" s="204"/>
      <c r="AM12" s="204"/>
      <c r="AN12" s="204"/>
      <c r="AO12" s="204"/>
      <c r="AP12" s="204"/>
      <c r="AQ12" s="204"/>
      <c r="AR12" s="204"/>
      <c r="AS12" s="204"/>
      <c r="AT12" s="205"/>
      <c r="AU12" s="203">
        <v>9432</v>
      </c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5"/>
      <c r="BH12" s="203">
        <v>58.4307</v>
      </c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135">
        <f t="shared" si="0"/>
        <v>551118.3624</v>
      </c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6"/>
      <c r="CF12" s="135">
        <f>BS12</f>
        <v>551118.3624</v>
      </c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6"/>
      <c r="CS12" s="129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1"/>
      <c r="DH12" s="129"/>
      <c r="DI12" s="130"/>
      <c r="DJ12" s="130"/>
      <c r="DK12" s="130"/>
      <c r="DL12" s="130"/>
      <c r="DM12" s="130"/>
      <c r="DN12" s="130"/>
      <c r="DO12" s="130"/>
      <c r="DP12" s="130"/>
      <c r="DQ12" s="130"/>
      <c r="DR12" s="131"/>
      <c r="DS12" s="129"/>
      <c r="DT12" s="130"/>
      <c r="DU12" s="130"/>
      <c r="DV12" s="130"/>
      <c r="DW12" s="130"/>
      <c r="DX12" s="130"/>
      <c r="DY12" s="130"/>
      <c r="DZ12" s="130"/>
      <c r="EA12" s="130"/>
      <c r="EB12" s="131"/>
    </row>
    <row r="13" spans="1:132" s="5" customFormat="1" ht="71.25" customHeight="1">
      <c r="A13" s="234" t="s">
        <v>13</v>
      </c>
      <c r="B13" s="235"/>
      <c r="C13" s="235"/>
      <c r="D13" s="235"/>
      <c r="E13" s="235"/>
      <c r="F13" s="236"/>
      <c r="G13" s="192" t="s">
        <v>304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10"/>
      <c r="Y13" s="203">
        <v>244</v>
      </c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  <c r="AJ13" s="203" t="s">
        <v>226</v>
      </c>
      <c r="AK13" s="204"/>
      <c r="AL13" s="204"/>
      <c r="AM13" s="204"/>
      <c r="AN13" s="204"/>
      <c r="AO13" s="204"/>
      <c r="AP13" s="204"/>
      <c r="AQ13" s="204"/>
      <c r="AR13" s="204"/>
      <c r="AS13" s="204"/>
      <c r="AT13" s="205"/>
      <c r="AU13" s="203">
        <v>9432</v>
      </c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5"/>
      <c r="BH13" s="203">
        <v>69.110803</v>
      </c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135">
        <f t="shared" si="0"/>
        <v>651853.0938960001</v>
      </c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6"/>
      <c r="CF13" s="135">
        <f>BS13</f>
        <v>651853.0938960001</v>
      </c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1"/>
      <c r="CS13" s="129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1"/>
      <c r="DH13" s="129"/>
      <c r="DI13" s="130"/>
      <c r="DJ13" s="130"/>
      <c r="DK13" s="130"/>
      <c r="DL13" s="130"/>
      <c r="DM13" s="130"/>
      <c r="DN13" s="130"/>
      <c r="DO13" s="130"/>
      <c r="DP13" s="130"/>
      <c r="DQ13" s="130"/>
      <c r="DR13" s="131"/>
      <c r="DS13" s="129"/>
      <c r="DT13" s="130"/>
      <c r="DU13" s="130"/>
      <c r="DV13" s="130"/>
      <c r="DW13" s="130"/>
      <c r="DX13" s="130"/>
      <c r="DY13" s="130"/>
      <c r="DZ13" s="130"/>
      <c r="EA13" s="130"/>
      <c r="EB13" s="131"/>
    </row>
    <row r="14" spans="1:132" s="5" customFormat="1" ht="36" customHeight="1">
      <c r="A14" s="234" t="s">
        <v>307</v>
      </c>
      <c r="B14" s="235"/>
      <c r="C14" s="235"/>
      <c r="D14" s="235"/>
      <c r="E14" s="235"/>
      <c r="F14" s="236"/>
      <c r="G14" s="192" t="s">
        <v>303</v>
      </c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10"/>
      <c r="Y14" s="203">
        <v>244</v>
      </c>
      <c r="Z14" s="204"/>
      <c r="AA14" s="204"/>
      <c r="AB14" s="204"/>
      <c r="AC14" s="204"/>
      <c r="AD14" s="204"/>
      <c r="AE14" s="204"/>
      <c r="AF14" s="204"/>
      <c r="AG14" s="204"/>
      <c r="AH14" s="204"/>
      <c r="AI14" s="205"/>
      <c r="AJ14" s="203" t="s">
        <v>226</v>
      </c>
      <c r="AK14" s="204"/>
      <c r="AL14" s="204"/>
      <c r="AM14" s="204"/>
      <c r="AN14" s="204"/>
      <c r="AO14" s="204"/>
      <c r="AP14" s="204"/>
      <c r="AQ14" s="204"/>
      <c r="AR14" s="204"/>
      <c r="AS14" s="204"/>
      <c r="AT14" s="205"/>
      <c r="AU14" s="203">
        <v>280</v>
      </c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5"/>
      <c r="BH14" s="203">
        <v>1037.3371</v>
      </c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135">
        <f t="shared" si="0"/>
        <v>290454.388</v>
      </c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6"/>
      <c r="CF14" s="206">
        <f>BS14</f>
        <v>290454.388</v>
      </c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5"/>
      <c r="CS14" s="129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1"/>
      <c r="DH14" s="129"/>
      <c r="DI14" s="130"/>
      <c r="DJ14" s="130"/>
      <c r="DK14" s="130"/>
      <c r="DL14" s="130"/>
      <c r="DM14" s="130"/>
      <c r="DN14" s="130"/>
      <c r="DO14" s="130"/>
      <c r="DP14" s="130"/>
      <c r="DQ14" s="130"/>
      <c r="DR14" s="131"/>
      <c r="DS14" s="129"/>
      <c r="DT14" s="130"/>
      <c r="DU14" s="130"/>
      <c r="DV14" s="130"/>
      <c r="DW14" s="130"/>
      <c r="DX14" s="130"/>
      <c r="DY14" s="130"/>
      <c r="DZ14" s="130"/>
      <c r="EA14" s="130"/>
      <c r="EB14" s="131"/>
    </row>
    <row r="15" spans="1:132" s="5" customFormat="1" ht="16.5" customHeight="1">
      <c r="A15" s="229" t="s">
        <v>17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4"/>
      <c r="BS15" s="135">
        <f>SUM(BS8:CE14)</f>
        <v>7627455.556550239</v>
      </c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6"/>
      <c r="CF15" s="135">
        <f>SUM(CF8:CR14)</f>
        <v>7583074.4165502405</v>
      </c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1"/>
      <c r="CS15" s="129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1"/>
      <c r="DH15" s="135">
        <f>DH9</f>
        <v>44381.14</v>
      </c>
      <c r="DI15" s="145"/>
      <c r="DJ15" s="145"/>
      <c r="DK15" s="145"/>
      <c r="DL15" s="145"/>
      <c r="DM15" s="145"/>
      <c r="DN15" s="145"/>
      <c r="DO15" s="145"/>
      <c r="DP15" s="145"/>
      <c r="DQ15" s="145"/>
      <c r="DR15" s="146"/>
      <c r="DS15" s="129"/>
      <c r="DT15" s="130"/>
      <c r="DU15" s="130"/>
      <c r="DV15" s="130"/>
      <c r="DW15" s="130"/>
      <c r="DX15" s="130"/>
      <c r="DY15" s="130"/>
      <c r="DZ15" s="130"/>
      <c r="EA15" s="130"/>
      <c r="EB15" s="131"/>
    </row>
  </sheetData>
  <sheetProtection/>
  <mergeCells count="107">
    <mergeCell ref="DS13:EB13"/>
    <mergeCell ref="BH13:BR13"/>
    <mergeCell ref="BS13:CE13"/>
    <mergeCell ref="A13:F13"/>
    <mergeCell ref="CF13:CR13"/>
    <mergeCell ref="CS13:DG13"/>
    <mergeCell ref="DH13:DR13"/>
    <mergeCell ref="A9:F9"/>
    <mergeCell ref="G9:X9"/>
    <mergeCell ref="Y9:AI9"/>
    <mergeCell ref="AJ9:AT9"/>
    <mergeCell ref="AU9:BG9"/>
    <mergeCell ref="G13:X13"/>
    <mergeCell ref="Y13:AI13"/>
    <mergeCell ref="AJ13:AT13"/>
    <mergeCell ref="AU13:BG13"/>
    <mergeCell ref="AJ12:AT12"/>
    <mergeCell ref="DH11:DR11"/>
    <mergeCell ref="BS9:CE9"/>
    <mergeCell ref="CF9:CR9"/>
    <mergeCell ref="CS9:DG9"/>
    <mergeCell ref="DH9:DR9"/>
    <mergeCell ref="DS9:EB9"/>
    <mergeCell ref="DS11:EB11"/>
    <mergeCell ref="DS10:EB10"/>
    <mergeCell ref="CF11:CR11"/>
    <mergeCell ref="AU12:BG12"/>
    <mergeCell ref="DS12:EB12"/>
    <mergeCell ref="BH9:BR9"/>
    <mergeCell ref="BH12:BR12"/>
    <mergeCell ref="BS12:CE12"/>
    <mergeCell ref="CF12:CR12"/>
    <mergeCell ref="CS12:DG12"/>
    <mergeCell ref="DH12:DR12"/>
    <mergeCell ref="DH10:DR10"/>
    <mergeCell ref="CS11:DG11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4:EB14"/>
    <mergeCell ref="CF7:CR7"/>
    <mergeCell ref="DH8:DR8"/>
    <mergeCell ref="CS8:DG8"/>
    <mergeCell ref="CS7:DG7"/>
    <mergeCell ref="DH7:DR7"/>
    <mergeCell ref="CF8:CR8"/>
    <mergeCell ref="DS7:EB7"/>
    <mergeCell ref="BS14:CE14"/>
    <mergeCell ref="BH14:BR14"/>
    <mergeCell ref="AU14:BG14"/>
    <mergeCell ref="CF14:CR14"/>
    <mergeCell ref="DH14:DR14"/>
    <mergeCell ref="CS14:DG14"/>
    <mergeCell ref="BH10:BR10"/>
    <mergeCell ref="A4:F6"/>
    <mergeCell ref="G4:X6"/>
    <mergeCell ref="G7:X7"/>
    <mergeCell ref="AU4:BG6"/>
    <mergeCell ref="AU7:BG7"/>
    <mergeCell ref="G8:X8"/>
    <mergeCell ref="Y7:AI7"/>
    <mergeCell ref="Y8:AI8"/>
    <mergeCell ref="A15:BR15"/>
    <mergeCell ref="A14:F14"/>
    <mergeCell ref="A7:F7"/>
    <mergeCell ref="AJ4:AT6"/>
    <mergeCell ref="AJ7:AT7"/>
    <mergeCell ref="A8:F8"/>
    <mergeCell ref="AJ8:AT8"/>
    <mergeCell ref="AJ14:AT14"/>
    <mergeCell ref="G14:X14"/>
    <mergeCell ref="Y4:AI6"/>
    <mergeCell ref="CS15:DG15"/>
    <mergeCell ref="DS15:EB15"/>
    <mergeCell ref="DH15:DR15"/>
    <mergeCell ref="BS15:CE15"/>
    <mergeCell ref="CF15:CR15"/>
    <mergeCell ref="BS8:CE8"/>
    <mergeCell ref="DS8:EB8"/>
    <mergeCell ref="BS10:CE10"/>
    <mergeCell ref="CF10:CR10"/>
    <mergeCell ref="CS10:DG10"/>
    <mergeCell ref="Y14:AI14"/>
    <mergeCell ref="A10:F10"/>
    <mergeCell ref="G10:X10"/>
    <mergeCell ref="Y10:AI10"/>
    <mergeCell ref="AJ10:AT10"/>
    <mergeCell ref="AU10:BG10"/>
    <mergeCell ref="A12:F12"/>
    <mergeCell ref="G12:X12"/>
    <mergeCell ref="Y12:AI12"/>
    <mergeCell ref="A11:F11"/>
    <mergeCell ref="G11:X11"/>
    <mergeCell ref="Y11:AI11"/>
    <mergeCell ref="AJ11:AT11"/>
    <mergeCell ref="AU11:BG11"/>
    <mergeCell ref="BH11:BR11"/>
    <mergeCell ref="BS11:CE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2024-05-22T06:42:11Z</cp:lastPrinted>
  <dcterms:created xsi:type="dcterms:W3CDTF">2010-11-26T07:12:57Z</dcterms:created>
  <dcterms:modified xsi:type="dcterms:W3CDTF">2024-05-22T06:42:16Z</dcterms:modified>
  <cp:category/>
  <cp:version/>
  <cp:contentType/>
  <cp:contentStatus/>
</cp:coreProperties>
</file>