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0"/>
  </bookViews>
  <sheets>
    <sheet name="Лист1" sheetId="1" r:id="rId1"/>
    <sheet name="Лист2" sheetId="2" r:id="rId2"/>
    <sheet name="поступления" sheetId="3" r:id="rId3"/>
    <sheet name="зарплата" sheetId="4" r:id="rId4"/>
    <sheet name="командировки" sheetId="5" r:id="rId5"/>
    <sheet name="полномочия" sheetId="6" r:id="rId6"/>
    <sheet name="налоги" sheetId="7" r:id="rId7"/>
    <sheet name="стипендии" sheetId="8" r:id="rId8"/>
    <sheet name="налог им-во" sheetId="9" r:id="rId9"/>
    <sheet name="безвозмездн" sheetId="10" r:id="rId10"/>
    <sheet name="приобретение недвиж" sheetId="11" r:id="rId11"/>
    <sheet name="судебные акты" sheetId="12" r:id="rId12"/>
    <sheet name="связь" sheetId="13" r:id="rId13"/>
    <sheet name="проездные" sheetId="14" r:id="rId14"/>
    <sheet name="223" sheetId="15" r:id="rId15"/>
    <sheet name="224,225" sheetId="16" r:id="rId16"/>
    <sheet name="226" sheetId="17" r:id="rId17"/>
    <sheet name="310" sheetId="18" r:id="rId18"/>
    <sheet name="346" sheetId="19" r:id="rId19"/>
    <sheet name="290" sheetId="20" r:id="rId20"/>
  </sheets>
  <definedNames>
    <definedName name="TABLE" localSheetId="19">'290'!#REF!</definedName>
    <definedName name="TABLE_2" localSheetId="19">'290'!#REF!</definedName>
    <definedName name="_xlnm.Print_Titles" localSheetId="14">'223'!$4:$7</definedName>
    <definedName name="_xlnm.Print_Titles" localSheetId="9">'безвозмездн'!$4:$7</definedName>
    <definedName name="_xlnm.Print_Titles" localSheetId="3">'зарплата'!$9:$12</definedName>
    <definedName name="_xlnm.Print_Titles" localSheetId="4">'командировки'!$3:$6</definedName>
    <definedName name="_xlnm.Print_Titles" localSheetId="6">'налоги'!$3:$6</definedName>
    <definedName name="_xlnm.Print_Titles" localSheetId="5">'полномочия'!$3:$6</definedName>
    <definedName name="_xlnm.Print_Titles" localSheetId="10">'приобретение недвиж'!$5:$8</definedName>
    <definedName name="_xlnm.Print_Titles" localSheetId="13">'проездные'!$4:$7</definedName>
    <definedName name="_xlnm.Print_Titles" localSheetId="12">'связь'!$5:$8</definedName>
    <definedName name="_xlnm.Print_Titles" localSheetId="7">'стипендии'!$3:$6</definedName>
    <definedName name="_xlnm.Print_Area" localSheetId="14">'223'!$A$1:$EB$22</definedName>
    <definedName name="_xlnm.Print_Area" localSheetId="15">'224,225'!$A$1:$DT$64</definedName>
    <definedName name="_xlnm.Print_Area" localSheetId="16">'226'!$A$1:$EH$54</definedName>
    <definedName name="_xlnm.Print_Area" localSheetId="19">'290'!$A$1:$EJ$13</definedName>
    <definedName name="_xlnm.Print_Area" localSheetId="17">'310'!$A$1:$EH$16</definedName>
    <definedName name="_xlnm.Print_Area" localSheetId="18">'346'!$A$1:$EH$9</definedName>
    <definedName name="_xlnm.Print_Area" localSheetId="9">'безвозмездн'!$A$1:$EI$14</definedName>
    <definedName name="_xlnm.Print_Area" localSheetId="3">'зарплата'!$A$1:$EC$20</definedName>
    <definedName name="_xlnm.Print_Area" localSheetId="4">'командировки'!$A$1:$EG$18</definedName>
    <definedName name="_xlnm.Print_Area" localSheetId="8">'налог им-во'!$A$1:$DU$52</definedName>
    <definedName name="_xlnm.Print_Area" localSheetId="6">'налоги'!$A$1:$DV$25</definedName>
    <definedName name="_xlnm.Print_Area" localSheetId="5">'полномочия'!$A$1:$EG$15</definedName>
    <definedName name="_xlnm.Print_Area" localSheetId="2">'поступления'!$A$1:$GE$112</definedName>
    <definedName name="_xlnm.Print_Area" localSheetId="10">'приобретение недвиж'!$A$1:$EX$18</definedName>
    <definedName name="_xlnm.Print_Area" localSheetId="13">'проездные'!$A$1:$DU$11</definedName>
    <definedName name="_xlnm.Print_Area" localSheetId="12">'связь'!$A$1:$DT$18</definedName>
    <definedName name="_xlnm.Print_Area" localSheetId="7">'стипендии'!$A$1:$EI$17</definedName>
    <definedName name="_xlnm.Print_Area" localSheetId="11">'судебные акты'!$A$1:$EI$13</definedName>
  </definedNames>
  <calcPr fullCalcOnLoad="1"/>
</workbook>
</file>

<file path=xl/sharedStrings.xml><?xml version="1.0" encoding="utf-8"?>
<sst xmlns="http://schemas.openxmlformats.org/spreadsheetml/2006/main" count="1802" uniqueCount="619">
  <si>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</si>
  <si>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</si>
  <si>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</si>
  <si>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</si>
  <si>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</si>
  <si>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</si>
  <si>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</si>
  <si>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</si>
  <si>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</si>
  <si>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</si>
  <si>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</si>
  <si>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</si>
  <si>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</si>
  <si>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</si>
  <si>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</si>
  <si>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</si>
  <si>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</si>
  <si>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</si>
  <si>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Субсидии на осуществление капитальных вложений (руб.)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</si>
  <si>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</si>
  <si>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</si>
  <si>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</si>
  <si>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1.2. Расчеты (обоснования) выплат работникам при направлении их в служебные командировки</t>
  </si>
  <si>
    <t>Из 
них: гранты</t>
  </si>
  <si>
    <t>Наименование расходов</t>
  </si>
  <si>
    <t>Количество дней (ед.)</t>
  </si>
  <si>
    <t>1.1</t>
  </si>
  <si>
    <t>1.2</t>
  </si>
  <si>
    <t>Компенсация расходов по найму жилого помещения</t>
  </si>
  <si>
    <t>1.3</t>
  </si>
  <si>
    <t>Компенсация расходов на проезд 
в служебные командировки</t>
  </si>
  <si>
    <t>2.1</t>
  </si>
  <si>
    <t>2.2</t>
  </si>
  <si>
    <t>2.3</t>
  </si>
  <si>
    <t>Средний размер выплаты 
на одного работника 
в день 
(руб.)</t>
  </si>
  <si>
    <t>Поступления от оказания услуг (выполнения 
работ) на 
платной основе 
и от приносящей доход 
деятельности 
(руб.)</t>
  </si>
  <si>
    <t>Компенсация дополнительных расходов, связанных 
с проживанием вне места постоянного жительства (суточных)</t>
  </si>
  <si>
    <t>Выплаты персоналу при направлении 
в служебные командировки 
в пределах 
территории Российской Федерации</t>
  </si>
  <si>
    <t>Выплаты персоналу при направлении 
в служебные командировки 
на территории иностранных государств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</si>
  <si>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</si>
  <si>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</si>
  <si>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</si>
  <si>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</si>
  <si>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</si>
  <si>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</si>
  <si>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</si>
  <si>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</si>
  <si>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</si>
  <si>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социальных выплат</t>
  </si>
  <si>
    <t>Стипендии</t>
  </si>
  <si>
    <t>4.1</t>
  </si>
  <si>
    <t>Премии и гранты</t>
  </si>
  <si>
    <t>Премии</t>
  </si>
  <si>
    <t>Гранты</t>
  </si>
  <si>
    <t>Иные выплаты населению</t>
  </si>
  <si>
    <t>Размер 
одной выплаты (руб.)</t>
  </si>
  <si>
    <t>Количество выплат 
в год (ед.)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</si>
  <si>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</si>
  <si>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</si>
  <si>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</si>
  <si>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</si>
  <si>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</si>
  <si>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</si>
  <si>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</si>
  <si>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</si>
  <si>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</si>
  <si>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</si>
  <si>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</si>
  <si>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</si>
  <si>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</si>
  <si>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</si>
  <si>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</si>
  <si>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</si>
  <si>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</si>
  <si>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</si>
  <si>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</si>
  <si>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</si>
  <si>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</si>
  <si>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Количество выплат 
в год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</si>
  <si>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</si>
  <si>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</si>
  <si>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Иные платежи, взносы, безвозмездные перечисления субъектам международного права</t>
  </si>
  <si>
    <t>Площадь объекта 
(кв. м)</t>
  </si>
  <si>
    <t>Цена 
за 1 кв. м (руб.)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</si>
  <si>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</si>
  <si>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</si>
  <si>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Исполнение иных судебных актов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</si>
  <si>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</si>
  <si>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</si>
  <si>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</si>
  <si>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</si>
  <si>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</si>
  <si>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</si>
  <si>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</si>
  <si>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</si>
  <si>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</si>
  <si>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</si>
  <si>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</si>
  <si>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</si>
  <si>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</si>
  <si>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</si>
  <si>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</si>
  <si>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</si>
  <si>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</si>
  <si>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</si>
  <si>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</si>
  <si>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</si>
  <si>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</si>
  <si>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</si>
  <si>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</si>
  <si>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</si>
  <si>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</si>
  <si>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</si>
  <si>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</si>
  <si>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</si>
  <si>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</si>
  <si>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</si>
  <si>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</si>
  <si>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</si>
  <si>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</si>
  <si>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</si>
  <si>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</si>
  <si>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</si>
  <si>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</si>
  <si>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</si>
  <si>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</si>
  <si>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</si>
  <si>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</si>
  <si>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</si>
  <si>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</si>
  <si>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</si>
  <si>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</si>
  <si>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</si>
  <si>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</si>
  <si>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</si>
  <si>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</si>
  <si>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</si>
  <si>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</si>
  <si>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</si>
  <si>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</si>
  <si>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</si>
  <si>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</si>
  <si>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</si>
  <si>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</si>
  <si>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</si>
  <si>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</si>
  <si>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</si>
  <si>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</si>
  <si>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</si>
  <si>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</si>
  <si>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</si>
  <si>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</si>
  <si>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</si>
  <si>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5. Расчет (обоснование) прочих расходов (кроме расходов на закупку товаров, работ, услуг)</t>
  </si>
  <si>
    <t>1.2.1</t>
  </si>
  <si>
    <t>4. Расчет (обоснование) расходов на безвозмездные перечисления организациям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</si>
  <si>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</si>
  <si>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</si>
  <si>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</si>
  <si>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</si>
  <si>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</si>
  <si>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</si>
  <si>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</si>
  <si>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</si>
  <si>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</si>
  <si>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</si>
  <si>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</si>
  <si>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</si>
  <si>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</si>
  <si>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</si>
  <si>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</si>
  <si>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</si>
  <si>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</si>
  <si>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</si>
  <si>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</si>
  <si>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</si>
  <si>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</si>
  <si>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Иные расходы на капитальные вложения в объекты муниципальной собственности</t>
  </si>
  <si>
    <t>5.1. Расчет (обоснование) расходов на капитальные вложения в объекты муниципальной собственности</t>
  </si>
  <si>
    <r>
      <t>5.2.</t>
    </r>
    <r>
      <rPr>
        <sz val="6"/>
        <color indexed="9"/>
        <rFont val="Times New Roman"/>
        <family val="1"/>
      </rPr>
      <t>_</t>
    </r>
    <r>
      <rPr>
        <sz val="11"/>
        <rFont val="Times New Roman"/>
        <family val="1"/>
      </rPr>
      <t>Расчет (обоснование) иных расходов (кроме расходов на закупку товаров, работ, услуг и капитальные вложения в объекты муниципальной собственности)</t>
    </r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</si>
  <si>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</si>
  <si>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</si>
  <si>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</si>
  <si>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</si>
  <si>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</si>
  <si>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Количество, товара, работ (услуг) (шт.)</t>
  </si>
  <si>
    <t>Стоимость товара, работ (услуг) (руб.)</t>
  </si>
  <si>
    <t>6.9. Расчет (обоснование) расходов на реализацию специальных мероприятий*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</si>
  <si>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</si>
  <si>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</si>
  <si>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</si>
  <si>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Количество работников (чел.)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</si>
  <si>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</si>
  <si>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</si>
  <si>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</si>
  <si>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</si>
  <si>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</si>
  <si>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</si>
  <si>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</si>
  <si>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</si>
  <si>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</si>
  <si>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</si>
  <si>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</si>
  <si>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</si>
  <si>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</si>
  <si>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</si>
  <si>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</si>
  <si>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</si>
  <si>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</si>
  <si>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</si>
  <si>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</si>
  <si>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</si>
  <si>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</si>
  <si>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</si>
  <si>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</si>
  <si>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</si>
  <si>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r>
      <t>2. Расчет (обоснование) расходов на социальные и иные выплаты населению</t>
    </r>
    <r>
      <rPr>
        <b/>
        <sz val="11"/>
        <rFont val="Times New Roman"/>
        <family val="1"/>
      </rPr>
      <t>*</t>
    </r>
  </si>
  <si>
    <t>* Формируется по элементу вида расходов 112 "Иные выплаты персоналу учреждений,   за   исключением  фонда  оплаты  труда".</t>
  </si>
  <si>
    <t>*Формируется по элементу вида расходов 321 "Пособия, компенсации и иные социальные выплаты гражданам, кроме публичных нормативных обязательств" классификации расходов бюджетов, 340 "Стипендии" классификации расходов бюджетов, 350 "Премии и гранты" классификации расходов бюджетов, 360 "Иные выплаты населению" классификации расходов бюджетов.</t>
  </si>
  <si>
    <t xml:space="preserve">                                                     
Код по КОСГУ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</si>
  <si>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</si>
  <si>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</si>
  <si>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</si>
  <si>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</si>
  <si>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</si>
  <si>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</si>
  <si>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</si>
  <si>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</si>
  <si>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* Формируется по элементу вида расходов 113 "Иные выплаты, за исключением фонда оплаты труда учреждений, лицам, привлекаемым согласно законодательству для выполнения отдельных полномочий" классификации расходов бюджетов.</t>
  </si>
  <si>
    <t>1.3. Расчеты (обоснования) иных выплат, за исключением фонда оплаты труда учреждения, для выполнения отдельных полномочий</t>
  </si>
  <si>
    <t>Наименование выплаты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</si>
  <si>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</si>
  <si>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</si>
  <si>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</si>
  <si>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</si>
  <si>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</si>
  <si>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</si>
  <si>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</si>
  <si>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</si>
  <si>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Сумма 
в год, руб.
(гр. 4 x 
гр. 5 x гр. 6)</t>
  </si>
  <si>
    <t>Общая 
сумма 
выплат 
(руб.) 
(гр. 4 x гр. 5)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</si>
  <si>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</si>
  <si>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</si>
  <si>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</si>
  <si>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</si>
  <si>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</si>
  <si>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* Формируется  по  элементам  вида  расходов  630 "Субсидии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компаний)", 860 "Предоставление платежей, взносов, безвозмездных перечислений субъектам международного права"</t>
  </si>
  <si>
    <t>Предоставление грантов</t>
  </si>
  <si>
    <t>Сумма
(руб.)
(гр. 4 x гр. 5)</t>
  </si>
  <si>
    <t>*Формируется по элементу вида расходов 831 "Исполнение судебных актов Российской Федерации и мировых соглашений по возмещению причиненного вреда", 832 "Исполнение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</si>
  <si>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</si>
  <si>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</si>
  <si>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</si>
  <si>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</si>
  <si>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необходимости включения показателей специальных расходов в план-график закупок товаров, работ, услуг.</t>
    </r>
  </si>
  <si>
    <t>Приобретение нематериальных активов</t>
  </si>
  <si>
    <t>Приобретение непроизводственных активов</t>
  </si>
  <si>
    <t>*Формируется по элементу вида расходов 406 "Приобретение объектов недвижимого имущества государственными (муниципальными) бюджетными и автономными учреждениями" классификации расходов бюджетов, 407 "Строительство (реконструкция) объектов едвижимого имущества государственными (муниципальными) бюджетными и автономными учреждениями" классификации расходов бюджетов.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</si>
  <si>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</si>
  <si>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</si>
  <si>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</si>
  <si>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</si>
  <si>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</si>
  <si>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</si>
  <si>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</si>
  <si>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</si>
  <si>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</si>
  <si>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</si>
  <si>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</si>
  <si>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</si>
  <si>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</si>
  <si>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</si>
  <si>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</si>
  <si>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</si>
  <si>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</si>
  <si>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</si>
  <si>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</si>
  <si>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</si>
  <si>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</si>
  <si>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</si>
  <si>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</si>
  <si>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</si>
  <si>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ПТЭ Отопление Менделеева</t>
  </si>
  <si>
    <t>Гкал</t>
  </si>
  <si>
    <t>ПТЭ Отопление Петровский</t>
  </si>
  <si>
    <t>Квт</t>
  </si>
  <si>
    <t>РКС  Менделеева</t>
  </si>
  <si>
    <t>ПСК Петровский</t>
  </si>
  <si>
    <t>РКС  Екатерининская 8</t>
  </si>
  <si>
    <t>ПСК Екатерининская 12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</si>
  <si>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</si>
  <si>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</si>
  <si>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</si>
  <si>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</si>
  <si>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</si>
  <si>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</si>
  <si>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</si>
  <si>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</si>
  <si>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</si>
  <si>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</si>
  <si>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</si>
  <si>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</si>
  <si>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</si>
  <si>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</si>
  <si>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</si>
  <si>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водомерного узла</t>
  </si>
  <si>
    <t>ТО ИТП</t>
  </si>
  <si>
    <t>ТО приточно-вытяжной вентиляции</t>
  </si>
  <si>
    <t>ТО ГРЩ</t>
  </si>
  <si>
    <t>ТО ППР</t>
  </si>
  <si>
    <t>ТО систем тревожной сигнализации</t>
  </si>
  <si>
    <t>ТО станции Стрелец Мониторинг</t>
  </si>
  <si>
    <t>ТО противодымная защита</t>
  </si>
  <si>
    <t>ТО и ППР систем оповещения (СОУЭ)</t>
  </si>
  <si>
    <t>ТО пожарной сигнализации АПС</t>
  </si>
  <si>
    <t>Заправка катриджей</t>
  </si>
  <si>
    <t>Испытание электирческих сетей, поверка приборов учета, перчаток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</si>
  <si>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</si>
  <si>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</si>
  <si>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</si>
  <si>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</si>
  <si>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</si>
  <si>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</si>
  <si>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</si>
  <si>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</si>
  <si>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</si>
  <si>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</si>
  <si>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</si>
  <si>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</si>
  <si>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</si>
  <si>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</si>
  <si>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</si>
  <si>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</si>
  <si>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</si>
  <si>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</si>
  <si>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6.3</t>
  </si>
  <si>
    <t>6.4</t>
  </si>
  <si>
    <t>Приложение 1</t>
  </si>
  <si>
    <t>к плану ФХД от 29.12.2022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</si>
  <si>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</si>
  <si>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</si>
  <si>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</si>
  <si>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</si>
  <si>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</si>
  <si>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</si>
  <si>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</si>
  <si>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</si>
  <si>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</si>
  <si>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>ПТЭ Отопление Екатерининская 8,12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</si>
  <si>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</si>
  <si>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</si>
  <si>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</si>
  <si>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</si>
  <si>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</si>
  <si>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</si>
  <si>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3.2.10</t>
  </si>
  <si>
    <t>3.2.11</t>
  </si>
  <si>
    <t>3.2.12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</si>
  <si>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</si>
  <si>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</si>
  <si>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</si>
  <si>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</si>
  <si>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</si>
  <si>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</si>
  <si>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</si>
  <si>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</si>
  <si>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</si>
  <si>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</si>
  <si>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</si>
  <si>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</si>
  <si>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</si>
  <si>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</si>
  <si>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</si>
  <si>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</si>
  <si>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</si>
  <si>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3.3</t>
  </si>
  <si>
    <t>4.3</t>
  </si>
  <si>
    <t>5.2</t>
  </si>
  <si>
    <t>5.3</t>
  </si>
  <si>
    <t>5.4</t>
  </si>
  <si>
    <t>.5.5</t>
  </si>
  <si>
    <t>5.6</t>
  </si>
  <si>
    <t>5.7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</si>
  <si>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</si>
  <si>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</si>
  <si>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</si>
  <si>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</si>
  <si>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</si>
  <si>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</si>
  <si>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</si>
  <si>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</si>
  <si>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</si>
  <si>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</si>
  <si>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</si>
  <si>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</si>
  <si>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</si>
  <si>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</si>
  <si>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</si>
  <si>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</si>
  <si>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</si>
  <si>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</si>
  <si>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</si>
  <si>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</si>
  <si>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</si>
  <si>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</si>
  <si>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</si>
  <si>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</si>
  <si>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</si>
  <si>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</si>
  <si>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</si>
  <si>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</si>
  <si>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</si>
  <si>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</si>
  <si>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</si>
  <si>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</si>
  <si>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</si>
  <si>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</si>
  <si>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</si>
  <si>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</si>
  <si>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</si>
  <si>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</si>
  <si>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</si>
  <si>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</si>
  <si>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</si>
  <si>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</si>
  <si>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</si>
  <si>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</si>
  <si>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</si>
  <si>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</si>
  <si>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</si>
  <si>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</si>
  <si>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</si>
  <si>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</si>
  <si>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</si>
  <si>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</si>
  <si>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</si>
  <si>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</si>
  <si>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</si>
  <si>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</si>
  <si>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</si>
  <si>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</si>
  <si>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</si>
  <si>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</si>
  <si>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</si>
  <si>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</si>
  <si>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</si>
  <si>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</si>
  <si>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</si>
  <si>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</si>
  <si>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</si>
  <si>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</si>
  <si>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</si>
  <si>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</si>
  <si>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</si>
  <si>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</si>
  <si>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</si>
  <si>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</si>
  <si>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</si>
  <si>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</si>
  <si>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</si>
  <si>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</si>
  <si>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</si>
  <si>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</si>
  <si>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</si>
  <si>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</si>
  <si>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</si>
  <si>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</si>
  <si>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</si>
  <si>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</si>
  <si>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</si>
  <si>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</si>
  <si>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</si>
  <si>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</si>
  <si>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</si>
  <si>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015012420</t>
  </si>
  <si>
    <t>015012521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</si>
  <si>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</si>
  <si>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</si>
  <si>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</si>
  <si>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</si>
  <si>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</si>
  <si>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</si>
  <si>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</si>
  <si>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</si>
  <si>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</si>
  <si>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</si>
  <si>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</si>
  <si>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</si>
  <si>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</si>
  <si>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</si>
  <si>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</si>
  <si>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</si>
  <si>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</si>
  <si>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</si>
  <si>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</si>
  <si>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</si>
  <si>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</si>
  <si>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</si>
  <si>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</si>
  <si>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</si>
  <si>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</si>
  <si>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</si>
  <si>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</si>
  <si>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</si>
  <si>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</si>
  <si>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</si>
  <si>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</si>
  <si>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</si>
  <si>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</si>
  <si>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</si>
  <si>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</si>
  <si>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</si>
  <si>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</si>
  <si>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</si>
  <si>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</si>
  <si>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</si>
  <si>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</si>
  <si>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</si>
  <si>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</si>
  <si>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</si>
  <si>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</si>
  <si>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</si>
  <si>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</si>
  <si>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</si>
  <si>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</si>
  <si>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</si>
  <si>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</si>
  <si>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</si>
  <si>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</si>
  <si>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</si>
  <si>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</si>
  <si>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</si>
  <si>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</si>
  <si>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</si>
  <si>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</si>
  <si>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</si>
  <si>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</si>
  <si>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</si>
  <si>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</si>
  <si>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</si>
  <si>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</si>
  <si>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 xml:space="preserve">         Увеличение стоимости прочих материальных запасов</t>
  </si>
  <si>
    <t>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</si>
  <si>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</si>
  <si>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</si>
  <si>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</si>
  <si>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</si>
  <si>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</si>
  <si>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</si>
  <si>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</si>
  <si>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</si>
  <si>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</si>
  <si>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</si>
  <si>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</si>
  <si>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</si>
  <si>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</si>
  <si>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</si>
  <si>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</si>
  <si>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</si>
  <si>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</si>
  <si>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</si>
  <si>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</si>
  <si>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</si>
  <si>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</si>
  <si>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</si>
  <si>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</si>
  <si>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</si>
  <si>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</si>
  <si>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</si>
  <si>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>1.1.2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</si>
  <si>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</si>
  <si>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</si>
  <si>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</si>
  <si>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</si>
  <si>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</si>
  <si>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</si>
  <si>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</si>
  <si>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>1.1.3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</si>
  <si>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</si>
  <si>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</si>
  <si>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</si>
  <si>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</si>
  <si>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</si>
  <si>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</si>
  <si>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</si>
  <si>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</si>
  <si>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</si>
  <si>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</si>
  <si>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</si>
  <si>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</si>
  <si>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</si>
  <si>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</si>
  <si>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</si>
  <si>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</si>
  <si>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</si>
  <si>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</si>
  <si>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</si>
  <si>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</si>
  <si>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марта</t>
  </si>
  <si>
    <t xml:space="preserve"> г.</t>
  </si>
  <si>
    <t>СОГЛАСОВАНО</t>
  </si>
  <si>
    <t>(наименование должности уполномоченного лица органа-учредителя)</t>
  </si>
  <si>
    <r>
      <rPr>
        <b/>
        <sz val="10"/>
        <rFont val="Arial Cyr"/>
        <family val="0"/>
      </rPr>
      <t xml:space="preserve">Сертификат:                                                             </t>
    </r>
    <r>
      <rPr>
        <sz val="10"/>
        <color indexed="63"/>
        <rFont val="Arial Cyr"/>
        <family val="0"/>
      </rPr>
      <t>Серийный номер сертификата:00CCD7E4FDCD81A17EC4803277CB16825AСубъект сертификата:Волкова Эллана Ивановна                                      Действителен с:13.05.2022 13:59                               Действителен по:06.08.2023 13:59</t>
    </r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</si>
  <si>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</si>
  <si>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</si>
  <si>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___________________И.П. Федоренко</t>
  </si>
  <si>
    <t>заведующий</t>
  </si>
  <si>
    <t>Э.И. Волкова</t>
  </si>
  <si>
    <t>главный бухгалтер</t>
  </si>
  <si>
    <t>Е.В. Корсун</t>
  </si>
  <si>
    <t>8(812)493 77 07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</si>
  <si>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</si>
  <si>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Сертификат:                                                                                                                           Серийный номер сертификата:336B78E4A7C4AE86E03FC7F713FD4B54 Субъект сертификата:ФРОЛОВА МАРГАРИТА АЛЕКСЕЕВНА                                              Действителен с:24.05.2022 14:57                                                                                         Действителен по:17.08.2023 14:57</t>
  </si>
  <si>
    <t>М.А. Фролова</t>
  </si>
  <si>
    <t>Сертификат:                                                                                                                        Серийный номер сертификата:00CCD7E4FDCD81A17EC4803277CB16825A    Субъект сертификата:Волкова Эллана Ивановна                                                             Действителен с:13.05.2022 13:59                                                                               Действителен по:06.08.2023 13:59</t>
  </si>
  <si>
    <t>от "03" марта 2023 г.</t>
  </si>
  <si>
    <t>"03" марта   2023 г.</t>
  </si>
  <si>
    <t>03.03.2023</t>
  </si>
  <si>
    <t>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</si>
</sst>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</numFmts>
  <fonts count="6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top"/>
    </xf>
    <xf numFmtId="0" fontId="24" fillId="0" borderId="16" xfId="0" applyFont="1" applyBorder="1" applyAlignment="1">
      <alignment horizontal="left" wrapText="1"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right"/>
    </xf>
    <xf numFmtId="4" fontId="24" fillId="0" borderId="20" xfId="0" applyNumberFormat="1" applyFont="1" applyBorder="1" applyAlignment="1">
      <alignment horizontal="right"/>
    </xf>
    <xf numFmtId="49" fontId="24" fillId="0" borderId="2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5" fillId="0" borderId="16" xfId="0" applyFont="1" applyBorder="1" applyAlignment="1">
      <alignment horizontal="left" wrapText="1"/>
    </xf>
    <xf numFmtId="49" fontId="25" fillId="0" borderId="2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left" wrapText="1" indent="2"/>
    </xf>
    <xf numFmtId="49" fontId="24" fillId="0" borderId="21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right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 vertical="top" wrapText="1"/>
    </xf>
    <xf numFmtId="49" fontId="24" fillId="0" borderId="23" xfId="0" applyNumberFormat="1" applyFont="1" applyBorder="1" applyAlignment="1">
      <alignment horizontal="center" vertical="top"/>
    </xf>
    <xf numFmtId="49" fontId="24" fillId="0" borderId="24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vertical="top" wrapText="1"/>
    </xf>
    <xf numFmtId="49" fontId="21" fillId="0" borderId="35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4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4" fillId="0" borderId="27" xfId="0" applyFont="1" applyBorder="1" applyAlignment="1">
      <alignment horizontal="right"/>
    </xf>
    <xf numFmtId="0" fontId="24" fillId="0" borderId="0" xfId="0" applyFont="1" applyAlignment="1">
      <alignment horizontal="right"/>
    </xf>
    <xf numFmtId="49" fontId="24" fillId="0" borderId="35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35" xfId="0" applyNumberFormat="1" applyFont="1" applyBorder="1" applyAlignment="1">
      <alignment horizontal="center"/>
    </xf>
    <xf numFmtId="0" fontId="24" fillId="0" borderId="35" xfId="0" applyFont="1" applyBorder="1" applyAlignment="1">
      <alignment horizontal="right"/>
    </xf>
    <xf numFmtId="0" fontId="26" fillId="0" borderId="35" xfId="0" applyFont="1" applyBorder="1" applyAlignment="1">
      <alignment/>
    </xf>
    <xf numFmtId="0" fontId="24" fillId="0" borderId="41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49" fontId="24" fillId="0" borderId="35" xfId="0" applyNumberFormat="1" applyFont="1" applyBorder="1" applyAlignment="1">
      <alignment horizontal="left"/>
    </xf>
    <xf numFmtId="0" fontId="24" fillId="0" borderId="41" xfId="0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wrapText="1" indent="1"/>
    </xf>
    <xf numFmtId="0" fontId="24" fillId="0" borderId="16" xfId="0" applyFont="1" applyBorder="1" applyAlignment="1">
      <alignment horizontal="left" indent="1"/>
    </xf>
    <xf numFmtId="49" fontId="24" fillId="0" borderId="2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49" fontId="25" fillId="0" borderId="18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49" fontId="25" fillId="0" borderId="43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 vertical="top"/>
    </xf>
    <xf numFmtId="49" fontId="24" fillId="0" borderId="33" xfId="0" applyNumberFormat="1" applyFont="1" applyBorder="1" applyAlignment="1">
      <alignment horizontal="center" vertical="top"/>
    </xf>
    <xf numFmtId="49" fontId="24" fillId="0" borderId="23" xfId="0" applyNumberFormat="1" applyFont="1" applyBorder="1" applyAlignment="1">
      <alignment horizontal="center" vertical="top"/>
    </xf>
    <xf numFmtId="49" fontId="24" fillId="0" borderId="44" xfId="0" applyNumberFormat="1" applyFont="1" applyBorder="1" applyAlignment="1">
      <alignment horizontal="center" vertical="top"/>
    </xf>
    <xf numFmtId="49" fontId="24" fillId="0" borderId="45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24" fillId="0" borderId="3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3" fontId="0" fillId="0" borderId="16" xfId="0" applyNumberForma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top"/>
    </xf>
    <xf numFmtId="0" fontId="2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6" xfId="0" applyNumberFormat="1" applyFont="1" applyFill="1" applyBorder="1" applyAlignment="1">
      <alignment horizontal="center" vertical="center"/>
    </xf>
    <xf numFmtId="174" fontId="3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0" fillId="0" borderId="46" xfId="0" applyBorder="1" applyAlignment="1">
      <alignment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3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justify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PageLayoutView="0" workbookViewId="0" topLeftCell="A58">
      <selection activeCell="F75" sqref="F74:L75"/>
    </sheetView>
  </sheetViews>
  <sheetFormatPr defaultColWidth="9.00390625" defaultRowHeight="12.75"/>
  <cols>
    <col min="1" max="1" width="43.37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2.875" style="0" customWidth="1"/>
    <col min="6" max="6" width="17.75390625" style="0" customWidth="1"/>
    <col min="7" max="10" width="8.00390625" style="0" hidden="1" customWidth="1"/>
    <col min="11" max="11" width="0.12890625" style="0" customWidth="1"/>
    <col min="12" max="15" width="12.75390625" style="0" customWidth="1"/>
    <col min="16" max="20" width="0.875" style="0" customWidth="1"/>
  </cols>
  <sheetData>
    <row r="1" ht="12.75">
      <c r="A1" s="70"/>
    </row>
    <row r="2" spans="1:15" ht="12.75">
      <c r="A2" s="97" t="s">
        <v>602</v>
      </c>
      <c r="B2" s="98"/>
      <c r="N2" s="91" t="s">
        <v>383</v>
      </c>
      <c r="O2" s="91"/>
    </row>
    <row r="3" spans="1:15" ht="58.5" customHeight="1">
      <c r="A3" s="98"/>
      <c r="B3" s="98"/>
      <c r="N3" s="92" t="s">
        <v>603</v>
      </c>
      <c r="O3" s="92"/>
    </row>
    <row r="4" spans="1:15" ht="16.5" customHeight="1">
      <c r="A4" s="98"/>
      <c r="B4" s="98"/>
      <c r="N4" s="93" t="s">
        <v>384</v>
      </c>
      <c r="O4" s="93"/>
    </row>
    <row r="5" spans="1:15" ht="32.25" customHeight="1">
      <c r="A5" s="71"/>
      <c r="N5" s="94" t="s">
        <v>604</v>
      </c>
      <c r="O5" s="94"/>
    </row>
    <row r="6" spans="14:15" ht="16.5" customHeight="1">
      <c r="N6" s="93" t="s">
        <v>385</v>
      </c>
      <c r="O6" s="93"/>
    </row>
    <row r="7" spans="14:15" ht="19.5" customHeight="1">
      <c r="N7" s="95" t="s">
        <v>605</v>
      </c>
      <c r="O7" s="96"/>
    </row>
    <row r="8" spans="14:15" ht="12.75">
      <c r="N8" s="27" t="s">
        <v>386</v>
      </c>
      <c r="O8" s="28" t="s">
        <v>387</v>
      </c>
    </row>
    <row r="9" spans="14:15" ht="12.75">
      <c r="N9" s="85" t="s">
        <v>616</v>
      </c>
      <c r="O9" s="86"/>
    </row>
    <row r="11" spans="1:15" ht="12.75" customHeight="1">
      <c r="A11" s="87" t="s">
        <v>388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29"/>
    </row>
    <row r="12" spans="1:15" ht="12.75" customHeight="1">
      <c r="A12" s="87" t="s">
        <v>389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 t="s">
        <v>390</v>
      </c>
    </row>
    <row r="13" ht="13.5" thickBot="1">
      <c r="O13" s="89"/>
    </row>
    <row r="14" spans="2:15" ht="11.25" customHeight="1">
      <c r="B14" s="90" t="s">
        <v>615</v>
      </c>
      <c r="C14" s="90"/>
      <c r="D14" s="90"/>
      <c r="N14" s="30" t="s">
        <v>391</v>
      </c>
      <c r="O14" s="31" t="s">
        <v>617</v>
      </c>
    </row>
    <row r="15" spans="1:15" ht="12.75">
      <c r="A15" s="32" t="s">
        <v>392</v>
      </c>
      <c r="N15" s="30" t="s">
        <v>393</v>
      </c>
      <c r="O15" s="33" t="s">
        <v>394</v>
      </c>
    </row>
    <row r="16" spans="1:15" ht="22.5" customHeight="1">
      <c r="A16" s="32" t="s">
        <v>395</v>
      </c>
      <c r="B16" s="80" t="s">
        <v>396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N16" s="30" t="s">
        <v>397</v>
      </c>
      <c r="O16" s="33" t="s">
        <v>398</v>
      </c>
    </row>
    <row r="17" spans="14:15" ht="12.75">
      <c r="N17" s="30" t="s">
        <v>393</v>
      </c>
      <c r="O17" s="33" t="s">
        <v>399</v>
      </c>
    </row>
    <row r="18" spans="14:15" ht="12.75">
      <c r="N18" s="30" t="s">
        <v>400</v>
      </c>
      <c r="O18" s="33" t="s">
        <v>401</v>
      </c>
    </row>
    <row r="19" spans="1:15" ht="22.5" customHeight="1">
      <c r="A19" s="32" t="s">
        <v>402</v>
      </c>
      <c r="B19" s="80" t="s">
        <v>403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30" t="s">
        <v>404</v>
      </c>
      <c r="O19" s="33" t="s">
        <v>405</v>
      </c>
    </row>
    <row r="20" spans="1:15" ht="13.5" thickBot="1">
      <c r="A20" s="32" t="s">
        <v>406</v>
      </c>
      <c r="N20" s="30" t="s">
        <v>407</v>
      </c>
      <c r="O20" s="34" t="s">
        <v>408</v>
      </c>
    </row>
    <row r="22" spans="1:15" ht="12.75">
      <c r="A22" s="81" t="s">
        <v>409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4" spans="1:15" ht="12.75" customHeight="1">
      <c r="A24" s="82" t="s">
        <v>46</v>
      </c>
      <c r="B24" s="72" t="s">
        <v>410</v>
      </c>
      <c r="C24" s="72" t="s">
        <v>411</v>
      </c>
      <c r="D24" s="72" t="s">
        <v>412</v>
      </c>
      <c r="E24" s="72" t="s">
        <v>413</v>
      </c>
      <c r="F24" s="72" t="s">
        <v>414</v>
      </c>
      <c r="G24" s="72" t="s">
        <v>415</v>
      </c>
      <c r="H24" s="72" t="s">
        <v>416</v>
      </c>
      <c r="I24" s="72" t="s">
        <v>417</v>
      </c>
      <c r="J24" s="72" t="s">
        <v>418</v>
      </c>
      <c r="K24" s="72" t="s">
        <v>419</v>
      </c>
      <c r="L24" s="75" t="s">
        <v>420</v>
      </c>
      <c r="M24" s="76"/>
      <c r="N24" s="76"/>
      <c r="O24" s="77"/>
    </row>
    <row r="25" spans="1:15" ht="21.75" customHeight="1">
      <c r="A25" s="8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35" t="s">
        <v>421</v>
      </c>
      <c r="M25" s="35" t="s">
        <v>422</v>
      </c>
      <c r="N25" s="35" t="s">
        <v>423</v>
      </c>
      <c r="O25" s="78" t="s">
        <v>424</v>
      </c>
    </row>
    <row r="26" spans="1:15" ht="33.75" customHeight="1">
      <c r="A26" s="8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36" t="s">
        <v>425</v>
      </c>
      <c r="M26" s="36" t="s">
        <v>426</v>
      </c>
      <c r="N26" s="36" t="s">
        <v>427</v>
      </c>
      <c r="O26" s="79"/>
    </row>
    <row r="27" spans="1:15" ht="13.5" thickBot="1">
      <c r="A27" s="37" t="s">
        <v>6</v>
      </c>
      <c r="B27" s="38" t="s">
        <v>7</v>
      </c>
      <c r="C27" s="38" t="s">
        <v>8</v>
      </c>
      <c r="D27" s="38" t="s">
        <v>9</v>
      </c>
      <c r="E27" s="38" t="s">
        <v>10</v>
      </c>
      <c r="F27" s="38" t="s">
        <v>13</v>
      </c>
      <c r="G27" s="38" t="s">
        <v>13</v>
      </c>
      <c r="H27" s="38" t="s">
        <v>13</v>
      </c>
      <c r="I27" s="38" t="s">
        <v>13</v>
      </c>
      <c r="J27" s="38" t="s">
        <v>13</v>
      </c>
      <c r="K27" s="38" t="s">
        <v>13</v>
      </c>
      <c r="L27" s="38" t="s">
        <v>100</v>
      </c>
      <c r="M27" s="38" t="s">
        <v>101</v>
      </c>
      <c r="N27" s="38" t="s">
        <v>157</v>
      </c>
      <c r="O27" s="39" t="s">
        <v>158</v>
      </c>
    </row>
    <row r="28" spans="1:15" ht="12.75">
      <c r="A28" s="40" t="s">
        <v>428</v>
      </c>
      <c r="B28" s="41" t="s">
        <v>429</v>
      </c>
      <c r="C28" s="42" t="s">
        <v>430</v>
      </c>
      <c r="D28" s="42" t="s">
        <v>430</v>
      </c>
      <c r="E28" s="42" t="s">
        <v>430</v>
      </c>
      <c r="F28" s="42" t="s">
        <v>430</v>
      </c>
      <c r="G28" s="42" t="s">
        <v>430</v>
      </c>
      <c r="H28" s="42" t="s">
        <v>430</v>
      </c>
      <c r="I28" s="42" t="s">
        <v>430</v>
      </c>
      <c r="J28" s="42" t="s">
        <v>430</v>
      </c>
      <c r="K28" s="42" t="s">
        <v>430</v>
      </c>
      <c r="L28" s="43">
        <v>1257403.18</v>
      </c>
      <c r="M28" s="43"/>
      <c r="N28" s="43"/>
      <c r="O28" s="44"/>
    </row>
    <row r="29" spans="1:15" ht="12.75">
      <c r="A29" s="40" t="s">
        <v>431</v>
      </c>
      <c r="B29" s="45" t="s">
        <v>432</v>
      </c>
      <c r="C29" s="46" t="s">
        <v>430</v>
      </c>
      <c r="D29" s="46" t="s">
        <v>430</v>
      </c>
      <c r="E29" s="46" t="s">
        <v>430</v>
      </c>
      <c r="F29" s="46" t="s">
        <v>430</v>
      </c>
      <c r="G29" s="46" t="s">
        <v>430</v>
      </c>
      <c r="H29" s="46" t="s">
        <v>430</v>
      </c>
      <c r="I29" s="46" t="s">
        <v>430</v>
      </c>
      <c r="J29" s="46" t="s">
        <v>430</v>
      </c>
      <c r="K29" s="46" t="s">
        <v>430</v>
      </c>
      <c r="L29" s="47"/>
      <c r="M29" s="47"/>
      <c r="N29" s="47"/>
      <c r="O29" s="48"/>
    </row>
    <row r="30" spans="1:15" ht="19.5" customHeight="1">
      <c r="A30" s="49" t="s">
        <v>433</v>
      </c>
      <c r="B30" s="50" t="s">
        <v>434</v>
      </c>
      <c r="C30" s="51" t="s">
        <v>435</v>
      </c>
      <c r="D30" s="52" t="s">
        <v>435</v>
      </c>
      <c r="E30" s="52" t="s">
        <v>436</v>
      </c>
      <c r="F30" s="52" t="s">
        <v>437</v>
      </c>
      <c r="G30" s="52" t="s">
        <v>438</v>
      </c>
      <c r="H30" s="52" t="s">
        <v>435</v>
      </c>
      <c r="I30" s="52" t="s">
        <v>435</v>
      </c>
      <c r="J30" s="52" t="s">
        <v>439</v>
      </c>
      <c r="K30" s="52" t="s">
        <v>440</v>
      </c>
      <c r="L30" s="47">
        <v>100308500.7</v>
      </c>
      <c r="M30" s="47">
        <v>100302639</v>
      </c>
      <c r="N30" s="47">
        <v>100302639</v>
      </c>
      <c r="O30" s="48"/>
    </row>
    <row r="31" spans="1:15" ht="13.5" customHeight="1">
      <c r="A31" s="53" t="s">
        <v>441</v>
      </c>
      <c r="B31" s="54" t="s">
        <v>442</v>
      </c>
      <c r="C31" s="52" t="s">
        <v>443</v>
      </c>
      <c r="D31" s="52" t="s">
        <v>435</v>
      </c>
      <c r="E31" s="52" t="s">
        <v>436</v>
      </c>
      <c r="F31" s="52" t="s">
        <v>437</v>
      </c>
      <c r="G31" s="52" t="s">
        <v>438</v>
      </c>
      <c r="H31" s="52" t="s">
        <v>435</v>
      </c>
      <c r="I31" s="52" t="s">
        <v>443</v>
      </c>
      <c r="J31" s="52" t="s">
        <v>439</v>
      </c>
      <c r="K31" s="52" t="s">
        <v>440</v>
      </c>
      <c r="L31" s="55">
        <v>5861.7</v>
      </c>
      <c r="M31" s="55"/>
      <c r="N31" s="55"/>
      <c r="O31" s="48"/>
    </row>
    <row r="32" spans="1:15" ht="15" customHeight="1">
      <c r="A32" s="53" t="s">
        <v>444</v>
      </c>
      <c r="B32" s="54" t="s">
        <v>445</v>
      </c>
      <c r="C32" s="52" t="s">
        <v>443</v>
      </c>
      <c r="D32" s="52" t="s">
        <v>446</v>
      </c>
      <c r="E32" s="52" t="s">
        <v>436</v>
      </c>
      <c r="F32" s="52" t="s">
        <v>447</v>
      </c>
      <c r="G32" s="52" t="s">
        <v>7</v>
      </c>
      <c r="H32" s="52" t="s">
        <v>446</v>
      </c>
      <c r="I32" s="52" t="s">
        <v>443</v>
      </c>
      <c r="J32" s="52" t="s">
        <v>439</v>
      </c>
      <c r="K32" s="52" t="s">
        <v>440</v>
      </c>
      <c r="L32" s="55">
        <v>5861.7</v>
      </c>
      <c r="M32" s="55"/>
      <c r="N32" s="55"/>
      <c r="O32" s="48"/>
    </row>
    <row r="33" spans="1:15" ht="28.5" customHeight="1">
      <c r="A33" s="53" t="s">
        <v>448</v>
      </c>
      <c r="B33" s="54" t="s">
        <v>449</v>
      </c>
      <c r="C33" s="52" t="s">
        <v>450</v>
      </c>
      <c r="D33" s="52" t="s">
        <v>435</v>
      </c>
      <c r="E33" s="52" t="s">
        <v>436</v>
      </c>
      <c r="F33" s="52" t="s">
        <v>437</v>
      </c>
      <c r="G33" s="52" t="s">
        <v>438</v>
      </c>
      <c r="H33" s="52" t="s">
        <v>435</v>
      </c>
      <c r="I33" s="52" t="s">
        <v>450</v>
      </c>
      <c r="J33" s="52" t="s">
        <v>439</v>
      </c>
      <c r="K33" s="52" t="s">
        <v>440</v>
      </c>
      <c r="L33" s="55">
        <v>98002639</v>
      </c>
      <c r="M33" s="55">
        <v>98002639</v>
      </c>
      <c r="N33" s="55">
        <v>98002639</v>
      </c>
      <c r="O33" s="48"/>
    </row>
    <row r="34" spans="1:15" ht="17.25" customHeight="1">
      <c r="A34" s="53" t="s">
        <v>451</v>
      </c>
      <c r="B34" s="54"/>
      <c r="C34" s="52" t="s">
        <v>450</v>
      </c>
      <c r="D34" s="52" t="s">
        <v>452</v>
      </c>
      <c r="E34" s="52" t="s">
        <v>436</v>
      </c>
      <c r="F34" s="52" t="s">
        <v>453</v>
      </c>
      <c r="G34" s="52" t="s">
        <v>7</v>
      </c>
      <c r="H34" s="52" t="s">
        <v>452</v>
      </c>
      <c r="I34" s="52" t="s">
        <v>450</v>
      </c>
      <c r="J34" s="52" t="s">
        <v>439</v>
      </c>
      <c r="K34" s="52" t="s">
        <v>440</v>
      </c>
      <c r="L34" s="55">
        <v>9078139</v>
      </c>
      <c r="M34" s="55">
        <v>9078139</v>
      </c>
      <c r="N34" s="55">
        <v>9078139</v>
      </c>
      <c r="O34" s="48"/>
    </row>
    <row r="35" spans="1:15" ht="33.75" customHeight="1">
      <c r="A35" s="53" t="s">
        <v>454</v>
      </c>
      <c r="B35" s="54" t="s">
        <v>455</v>
      </c>
      <c r="C35" s="52" t="s">
        <v>450</v>
      </c>
      <c r="D35" s="52" t="s">
        <v>452</v>
      </c>
      <c r="E35" s="52" t="s">
        <v>436</v>
      </c>
      <c r="F35" s="52" t="s">
        <v>437</v>
      </c>
      <c r="G35" s="52" t="s">
        <v>9</v>
      </c>
      <c r="H35" s="52" t="s">
        <v>452</v>
      </c>
      <c r="I35" s="52" t="s">
        <v>450</v>
      </c>
      <c r="J35" s="52" t="s">
        <v>439</v>
      </c>
      <c r="K35" s="52" t="s">
        <v>440</v>
      </c>
      <c r="L35" s="55">
        <v>88924500</v>
      </c>
      <c r="M35" s="55">
        <v>88924500</v>
      </c>
      <c r="N35" s="55">
        <v>88924500</v>
      </c>
      <c r="O35" s="48"/>
    </row>
    <row r="36" spans="1:15" ht="49.5" customHeight="1">
      <c r="A36" s="53" t="s">
        <v>456</v>
      </c>
      <c r="B36" s="54" t="s">
        <v>455</v>
      </c>
      <c r="C36" s="52" t="s">
        <v>450</v>
      </c>
      <c r="D36" s="52" t="s">
        <v>452</v>
      </c>
      <c r="E36" s="52" t="s">
        <v>457</v>
      </c>
      <c r="F36" s="52" t="s">
        <v>458</v>
      </c>
      <c r="G36" s="52" t="s">
        <v>9</v>
      </c>
      <c r="H36" s="52" t="s">
        <v>452</v>
      </c>
      <c r="I36" s="52" t="s">
        <v>450</v>
      </c>
      <c r="J36" s="52" t="s">
        <v>439</v>
      </c>
      <c r="K36" s="52" t="s">
        <v>440</v>
      </c>
      <c r="L36" s="55">
        <v>31891500</v>
      </c>
      <c r="M36" s="55">
        <v>31891500</v>
      </c>
      <c r="N36" s="55">
        <v>31891500</v>
      </c>
      <c r="O36" s="48"/>
    </row>
    <row r="37" spans="1:15" ht="54.75" customHeight="1">
      <c r="A37" s="53" t="s">
        <v>456</v>
      </c>
      <c r="B37" s="54" t="s">
        <v>455</v>
      </c>
      <c r="C37" s="52" t="s">
        <v>450</v>
      </c>
      <c r="D37" s="52" t="s">
        <v>452</v>
      </c>
      <c r="E37" s="52" t="s">
        <v>459</v>
      </c>
      <c r="F37" s="52" t="s">
        <v>460</v>
      </c>
      <c r="G37" s="52" t="s">
        <v>9</v>
      </c>
      <c r="H37" s="52" t="s">
        <v>452</v>
      </c>
      <c r="I37" s="52" t="s">
        <v>450</v>
      </c>
      <c r="J37" s="52" t="s">
        <v>439</v>
      </c>
      <c r="K37" s="52" t="s">
        <v>440</v>
      </c>
      <c r="L37" s="55">
        <v>35214600</v>
      </c>
      <c r="M37" s="55">
        <v>35214600</v>
      </c>
      <c r="N37" s="55">
        <v>35214600</v>
      </c>
      <c r="O37" s="48"/>
    </row>
    <row r="38" spans="1:15" ht="58.5" customHeight="1">
      <c r="A38" s="53" t="s">
        <v>456</v>
      </c>
      <c r="B38" s="54" t="s">
        <v>455</v>
      </c>
      <c r="C38" s="52" t="s">
        <v>450</v>
      </c>
      <c r="D38" s="52" t="s">
        <v>452</v>
      </c>
      <c r="E38" s="52" t="s">
        <v>461</v>
      </c>
      <c r="F38" s="52" t="s">
        <v>460</v>
      </c>
      <c r="G38" s="52" t="s">
        <v>9</v>
      </c>
      <c r="H38" s="52" t="s">
        <v>452</v>
      </c>
      <c r="I38" s="52" t="s">
        <v>450</v>
      </c>
      <c r="J38" s="52" t="s">
        <v>439</v>
      </c>
      <c r="K38" s="52" t="s">
        <v>440</v>
      </c>
      <c r="L38" s="55">
        <v>21818400</v>
      </c>
      <c r="M38" s="55">
        <v>21818400</v>
      </c>
      <c r="N38" s="55">
        <v>21818400</v>
      </c>
      <c r="O38" s="48"/>
    </row>
    <row r="39" spans="1:15" ht="22.5" customHeight="1">
      <c r="A39" s="53" t="s">
        <v>462</v>
      </c>
      <c r="B39" s="54" t="s">
        <v>463</v>
      </c>
      <c r="C39" s="52" t="s">
        <v>464</v>
      </c>
      <c r="D39" s="52" t="s">
        <v>435</v>
      </c>
      <c r="E39" s="52" t="s">
        <v>436</v>
      </c>
      <c r="F39" s="52" t="s">
        <v>437</v>
      </c>
      <c r="G39" s="52" t="s">
        <v>438</v>
      </c>
      <c r="H39" s="52" t="s">
        <v>435</v>
      </c>
      <c r="I39" s="52" t="s">
        <v>464</v>
      </c>
      <c r="J39" s="52" t="s">
        <v>439</v>
      </c>
      <c r="K39" s="52" t="s">
        <v>440</v>
      </c>
      <c r="L39" s="55">
        <v>2300000</v>
      </c>
      <c r="M39" s="55">
        <v>2300000</v>
      </c>
      <c r="N39" s="55">
        <v>2300000</v>
      </c>
      <c r="O39" s="48"/>
    </row>
    <row r="40" spans="1:15" ht="25.5" customHeight="1">
      <c r="A40" s="53" t="s">
        <v>465</v>
      </c>
      <c r="B40" s="54" t="s">
        <v>466</v>
      </c>
      <c r="C40" s="52" t="s">
        <v>464</v>
      </c>
      <c r="D40" s="52" t="s">
        <v>467</v>
      </c>
      <c r="E40" s="52" t="s">
        <v>436</v>
      </c>
      <c r="F40" s="52" t="s">
        <v>437</v>
      </c>
      <c r="G40" s="52" t="s">
        <v>10</v>
      </c>
      <c r="H40" s="52" t="s">
        <v>467</v>
      </c>
      <c r="I40" s="52" t="s">
        <v>464</v>
      </c>
      <c r="J40" s="52" t="s">
        <v>439</v>
      </c>
      <c r="K40" s="52" t="s">
        <v>440</v>
      </c>
      <c r="L40" s="55">
        <v>2300000</v>
      </c>
      <c r="M40" s="55">
        <v>2300000</v>
      </c>
      <c r="N40" s="55">
        <v>2300000</v>
      </c>
      <c r="O40" s="48"/>
    </row>
    <row r="41" spans="1:15" ht="19.5" customHeight="1">
      <c r="A41" s="53" t="s">
        <v>468</v>
      </c>
      <c r="B41" s="54" t="s">
        <v>466</v>
      </c>
      <c r="C41" s="52" t="s">
        <v>464</v>
      </c>
      <c r="D41" s="52" t="s">
        <v>467</v>
      </c>
      <c r="E41" s="52" t="s">
        <v>469</v>
      </c>
      <c r="F41" s="52" t="s">
        <v>437</v>
      </c>
      <c r="G41" s="52" t="s">
        <v>10</v>
      </c>
      <c r="H41" s="52" t="s">
        <v>467</v>
      </c>
      <c r="I41" s="52" t="s">
        <v>464</v>
      </c>
      <c r="J41" s="52" t="s">
        <v>439</v>
      </c>
      <c r="K41" s="52" t="s">
        <v>440</v>
      </c>
      <c r="L41" s="55">
        <v>2040000</v>
      </c>
      <c r="M41" s="55">
        <v>2040000</v>
      </c>
      <c r="N41" s="55">
        <v>2040000</v>
      </c>
      <c r="O41" s="48"/>
    </row>
    <row r="42" spans="1:15" ht="19.5" customHeight="1">
      <c r="A42" s="53" t="s">
        <v>468</v>
      </c>
      <c r="B42" s="54" t="s">
        <v>466</v>
      </c>
      <c r="C42" s="52" t="s">
        <v>464</v>
      </c>
      <c r="D42" s="52" t="s">
        <v>467</v>
      </c>
      <c r="E42" s="52" t="s">
        <v>470</v>
      </c>
      <c r="F42" s="52" t="s">
        <v>437</v>
      </c>
      <c r="G42" s="52" t="s">
        <v>10</v>
      </c>
      <c r="H42" s="52" t="s">
        <v>467</v>
      </c>
      <c r="I42" s="52" t="s">
        <v>464</v>
      </c>
      <c r="J42" s="52" t="s">
        <v>439</v>
      </c>
      <c r="K42" s="52" t="s">
        <v>440</v>
      </c>
      <c r="L42" s="55">
        <v>260000</v>
      </c>
      <c r="M42" s="55">
        <v>260000</v>
      </c>
      <c r="N42" s="55">
        <v>260000</v>
      </c>
      <c r="O42" s="48"/>
    </row>
    <row r="43" spans="1:15" ht="32.25" customHeight="1">
      <c r="A43" s="49" t="s">
        <v>471</v>
      </c>
      <c r="B43" s="50" t="s">
        <v>472</v>
      </c>
      <c r="C43" s="51" t="s">
        <v>473</v>
      </c>
      <c r="D43" s="52" t="s">
        <v>435</v>
      </c>
      <c r="E43" s="52" t="s">
        <v>436</v>
      </c>
      <c r="F43" s="52" t="s">
        <v>437</v>
      </c>
      <c r="G43" s="52" t="s">
        <v>438</v>
      </c>
      <c r="H43" s="52" t="s">
        <v>435</v>
      </c>
      <c r="I43" s="52" t="s">
        <v>473</v>
      </c>
      <c r="J43" s="52" t="s">
        <v>439</v>
      </c>
      <c r="K43" s="52" t="s">
        <v>440</v>
      </c>
      <c r="L43" s="47"/>
      <c r="M43" s="47"/>
      <c r="N43" s="47"/>
      <c r="O43" s="48"/>
    </row>
    <row r="44" spans="1:15" ht="30" customHeight="1">
      <c r="A44" s="49" t="s">
        <v>471</v>
      </c>
      <c r="B44" s="50" t="s">
        <v>472</v>
      </c>
      <c r="C44" s="51" t="s">
        <v>473</v>
      </c>
      <c r="D44" s="52" t="s">
        <v>473</v>
      </c>
      <c r="E44" s="52" t="s">
        <v>474</v>
      </c>
      <c r="F44" s="52" t="s">
        <v>458</v>
      </c>
      <c r="G44" s="52" t="s">
        <v>9</v>
      </c>
      <c r="H44" s="52" t="s">
        <v>473</v>
      </c>
      <c r="I44" s="52" t="s">
        <v>473</v>
      </c>
      <c r="J44" s="52" t="s">
        <v>439</v>
      </c>
      <c r="K44" s="52" t="s">
        <v>440</v>
      </c>
      <c r="L44" s="47"/>
      <c r="M44" s="47"/>
      <c r="N44" s="47"/>
      <c r="O44" s="48"/>
    </row>
    <row r="45" spans="1:15" ht="26.25" customHeight="1">
      <c r="A45" s="49" t="s">
        <v>471</v>
      </c>
      <c r="B45" s="50" t="s">
        <v>472</v>
      </c>
      <c r="C45" s="51" t="s">
        <v>473</v>
      </c>
      <c r="D45" s="52" t="s">
        <v>473</v>
      </c>
      <c r="E45" s="52" t="s">
        <v>457</v>
      </c>
      <c r="F45" s="52" t="s">
        <v>458</v>
      </c>
      <c r="G45" s="52" t="s">
        <v>9</v>
      </c>
      <c r="H45" s="52" t="s">
        <v>473</v>
      </c>
      <c r="I45" s="52" t="s">
        <v>473</v>
      </c>
      <c r="J45" s="52" t="s">
        <v>439</v>
      </c>
      <c r="K45" s="52" t="s">
        <v>440</v>
      </c>
      <c r="L45" s="47"/>
      <c r="M45" s="47"/>
      <c r="N45" s="47"/>
      <c r="O45" s="48"/>
    </row>
    <row r="46" spans="1:15" ht="31.5" customHeight="1">
      <c r="A46" s="49" t="s">
        <v>471</v>
      </c>
      <c r="B46" s="50" t="s">
        <v>472</v>
      </c>
      <c r="C46" s="51" t="s">
        <v>473</v>
      </c>
      <c r="D46" s="52" t="s">
        <v>473</v>
      </c>
      <c r="E46" s="52" t="s">
        <v>475</v>
      </c>
      <c r="F46" s="52" t="s">
        <v>460</v>
      </c>
      <c r="G46" s="52" t="s">
        <v>9</v>
      </c>
      <c r="H46" s="52" t="s">
        <v>473</v>
      </c>
      <c r="I46" s="52" t="s">
        <v>473</v>
      </c>
      <c r="J46" s="52" t="s">
        <v>439</v>
      </c>
      <c r="K46" s="52" t="s">
        <v>440</v>
      </c>
      <c r="L46" s="47"/>
      <c r="M46" s="47"/>
      <c r="N46" s="47"/>
      <c r="O46" s="48"/>
    </row>
    <row r="47" spans="1:15" ht="23.25" customHeight="1">
      <c r="A47" s="49" t="s">
        <v>476</v>
      </c>
      <c r="B47" s="50" t="s">
        <v>477</v>
      </c>
      <c r="C47" s="51" t="s">
        <v>435</v>
      </c>
      <c r="D47" s="52" t="s">
        <v>435</v>
      </c>
      <c r="E47" s="52" t="s">
        <v>436</v>
      </c>
      <c r="F47" s="52" t="s">
        <v>437</v>
      </c>
      <c r="G47" s="52" t="s">
        <v>438</v>
      </c>
      <c r="H47" s="52" t="s">
        <v>435</v>
      </c>
      <c r="I47" s="52" t="s">
        <v>435</v>
      </c>
      <c r="J47" s="52" t="s">
        <v>439</v>
      </c>
      <c r="K47" s="52" t="s">
        <v>440</v>
      </c>
      <c r="L47" s="47"/>
      <c r="M47" s="47"/>
      <c r="N47" s="47"/>
      <c r="O47" s="48"/>
    </row>
    <row r="48" spans="1:15" ht="26.25" customHeight="1">
      <c r="A48" s="49" t="s">
        <v>478</v>
      </c>
      <c r="B48" s="50" t="s">
        <v>479</v>
      </c>
      <c r="C48" s="51" t="s">
        <v>435</v>
      </c>
      <c r="D48" s="52" t="s">
        <v>435</v>
      </c>
      <c r="E48" s="52" t="s">
        <v>436</v>
      </c>
      <c r="F48" s="52" t="s">
        <v>437</v>
      </c>
      <c r="G48" s="52" t="s">
        <v>438</v>
      </c>
      <c r="H48" s="52" t="s">
        <v>435</v>
      </c>
      <c r="I48" s="52" t="s">
        <v>435</v>
      </c>
      <c r="J48" s="52" t="s">
        <v>439</v>
      </c>
      <c r="K48" s="52" t="s">
        <v>440</v>
      </c>
      <c r="L48" s="47">
        <v>101565903.88</v>
      </c>
      <c r="M48" s="47">
        <v>100302639</v>
      </c>
      <c r="N48" s="47">
        <v>100302639</v>
      </c>
      <c r="O48" s="48"/>
    </row>
    <row r="49" spans="1:15" ht="15.75" customHeight="1">
      <c r="A49" s="53" t="s">
        <v>480</v>
      </c>
      <c r="B49" s="54" t="s">
        <v>481</v>
      </c>
      <c r="C49" s="52" t="s">
        <v>435</v>
      </c>
      <c r="D49" s="52" t="s">
        <v>435</v>
      </c>
      <c r="E49" s="52" t="s">
        <v>436</v>
      </c>
      <c r="F49" s="52" t="s">
        <v>437</v>
      </c>
      <c r="G49" s="52" t="s">
        <v>438</v>
      </c>
      <c r="H49" s="52" t="s">
        <v>435</v>
      </c>
      <c r="I49" s="52" t="s">
        <v>435</v>
      </c>
      <c r="J49" s="52" t="s">
        <v>439</v>
      </c>
      <c r="K49" s="52" t="s">
        <v>440</v>
      </c>
      <c r="L49" s="55">
        <v>57393300</v>
      </c>
      <c r="M49" s="55">
        <v>57393300</v>
      </c>
      <c r="N49" s="55">
        <v>57393300</v>
      </c>
      <c r="O49" s="48"/>
    </row>
    <row r="50" spans="1:15" ht="18" customHeight="1">
      <c r="A50" s="53" t="s">
        <v>482</v>
      </c>
      <c r="B50" s="54" t="s">
        <v>483</v>
      </c>
      <c r="C50" s="52" t="s">
        <v>484</v>
      </c>
      <c r="D50" s="52" t="s">
        <v>435</v>
      </c>
      <c r="E50" s="52" t="s">
        <v>436</v>
      </c>
      <c r="F50" s="52" t="s">
        <v>437</v>
      </c>
      <c r="G50" s="52" t="s">
        <v>438</v>
      </c>
      <c r="H50" s="52" t="s">
        <v>435</v>
      </c>
      <c r="I50" s="52" t="s">
        <v>435</v>
      </c>
      <c r="J50" s="52" t="s">
        <v>439</v>
      </c>
      <c r="K50" s="52" t="s">
        <v>440</v>
      </c>
      <c r="L50" s="55">
        <v>44081876</v>
      </c>
      <c r="M50" s="55">
        <v>44081876</v>
      </c>
      <c r="N50" s="55">
        <v>44081876</v>
      </c>
      <c r="O50" s="48"/>
    </row>
    <row r="51" spans="1:15" ht="16.5" customHeight="1">
      <c r="A51" s="53" t="s">
        <v>485</v>
      </c>
      <c r="B51" s="54" t="s">
        <v>483</v>
      </c>
      <c r="C51" s="52" t="s">
        <v>484</v>
      </c>
      <c r="D51" s="52" t="s">
        <v>486</v>
      </c>
      <c r="E51" s="52" t="s">
        <v>457</v>
      </c>
      <c r="F51" s="52" t="s">
        <v>487</v>
      </c>
      <c r="G51" s="52" t="s">
        <v>9</v>
      </c>
      <c r="H51" s="52" t="s">
        <v>486</v>
      </c>
      <c r="I51" s="52" t="s">
        <v>435</v>
      </c>
      <c r="J51" s="52" t="s">
        <v>439</v>
      </c>
      <c r="K51" s="52" t="s">
        <v>440</v>
      </c>
      <c r="L51" s="55">
        <v>578252</v>
      </c>
      <c r="M51" s="55">
        <v>586252</v>
      </c>
      <c r="N51" s="55">
        <v>586252</v>
      </c>
      <c r="O51" s="48"/>
    </row>
    <row r="52" spans="1:15" ht="21.75" customHeight="1">
      <c r="A52" s="53" t="s">
        <v>488</v>
      </c>
      <c r="B52" s="54" t="s">
        <v>483</v>
      </c>
      <c r="C52" s="52" t="s">
        <v>484</v>
      </c>
      <c r="D52" s="52" t="s">
        <v>489</v>
      </c>
      <c r="E52" s="52" t="s">
        <v>457</v>
      </c>
      <c r="F52" s="52" t="s">
        <v>490</v>
      </c>
      <c r="G52" s="52" t="s">
        <v>9</v>
      </c>
      <c r="H52" s="52" t="s">
        <v>489</v>
      </c>
      <c r="I52" s="52" t="s">
        <v>435</v>
      </c>
      <c r="J52" s="52" t="s">
        <v>439</v>
      </c>
      <c r="K52" s="52" t="s">
        <v>440</v>
      </c>
      <c r="L52" s="55">
        <v>8000</v>
      </c>
      <c r="M52" s="55"/>
      <c r="N52" s="55"/>
      <c r="O52" s="48"/>
    </row>
    <row r="53" spans="1:15" ht="15.75" customHeight="1">
      <c r="A53" s="53" t="s">
        <v>485</v>
      </c>
      <c r="B53" s="54" t="s">
        <v>483</v>
      </c>
      <c r="C53" s="52" t="s">
        <v>484</v>
      </c>
      <c r="D53" s="52" t="s">
        <v>486</v>
      </c>
      <c r="E53" s="52" t="s">
        <v>459</v>
      </c>
      <c r="F53" s="52" t="s">
        <v>491</v>
      </c>
      <c r="G53" s="52" t="s">
        <v>9</v>
      </c>
      <c r="H53" s="52" t="s">
        <v>486</v>
      </c>
      <c r="I53" s="52" t="s">
        <v>435</v>
      </c>
      <c r="J53" s="52" t="s">
        <v>439</v>
      </c>
      <c r="K53" s="52" t="s">
        <v>440</v>
      </c>
      <c r="L53" s="55">
        <v>26678020</v>
      </c>
      <c r="M53" s="55">
        <v>26738020</v>
      </c>
      <c r="N53" s="55">
        <v>26738020</v>
      </c>
      <c r="O53" s="48"/>
    </row>
    <row r="54" spans="1:15" ht="16.5" customHeight="1">
      <c r="A54" s="53" t="s">
        <v>485</v>
      </c>
      <c r="B54" s="54" t="s">
        <v>483</v>
      </c>
      <c r="C54" s="52" t="s">
        <v>484</v>
      </c>
      <c r="D54" s="52" t="s">
        <v>486</v>
      </c>
      <c r="E54" s="52" t="s">
        <v>461</v>
      </c>
      <c r="F54" s="52" t="s">
        <v>491</v>
      </c>
      <c r="G54" s="52" t="s">
        <v>9</v>
      </c>
      <c r="H54" s="52" t="s">
        <v>486</v>
      </c>
      <c r="I54" s="52" t="s">
        <v>435</v>
      </c>
      <c r="J54" s="52" t="s">
        <v>439</v>
      </c>
      <c r="K54" s="52" t="s">
        <v>440</v>
      </c>
      <c r="L54" s="55">
        <v>16697604</v>
      </c>
      <c r="M54" s="55">
        <v>16757604</v>
      </c>
      <c r="N54" s="55">
        <v>16757604</v>
      </c>
      <c r="O54" s="48"/>
    </row>
    <row r="55" spans="1:15" ht="27" customHeight="1">
      <c r="A55" s="53" t="s">
        <v>488</v>
      </c>
      <c r="B55" s="54" t="s">
        <v>483</v>
      </c>
      <c r="C55" s="52" t="s">
        <v>484</v>
      </c>
      <c r="D55" s="52" t="s">
        <v>489</v>
      </c>
      <c r="E55" s="52" t="s">
        <v>459</v>
      </c>
      <c r="F55" s="52" t="s">
        <v>492</v>
      </c>
      <c r="G55" s="52" t="s">
        <v>9</v>
      </c>
      <c r="H55" s="52" t="s">
        <v>489</v>
      </c>
      <c r="I55" s="52" t="s">
        <v>435</v>
      </c>
      <c r="J55" s="52" t="s">
        <v>439</v>
      </c>
      <c r="K55" s="52" t="s">
        <v>440</v>
      </c>
      <c r="L55" s="55">
        <v>60000</v>
      </c>
      <c r="M55" s="55"/>
      <c r="N55" s="55"/>
      <c r="O55" s="48"/>
    </row>
    <row r="56" spans="1:15" ht="27.75" customHeight="1">
      <c r="A56" s="53" t="s">
        <v>488</v>
      </c>
      <c r="B56" s="54" t="s">
        <v>483</v>
      </c>
      <c r="C56" s="52" t="s">
        <v>484</v>
      </c>
      <c r="D56" s="52" t="s">
        <v>489</v>
      </c>
      <c r="E56" s="52" t="s">
        <v>461</v>
      </c>
      <c r="F56" s="52" t="s">
        <v>492</v>
      </c>
      <c r="G56" s="52" t="s">
        <v>9</v>
      </c>
      <c r="H56" s="52" t="s">
        <v>489</v>
      </c>
      <c r="I56" s="52" t="s">
        <v>435</v>
      </c>
      <c r="J56" s="52" t="s">
        <v>439</v>
      </c>
      <c r="K56" s="52" t="s">
        <v>440</v>
      </c>
      <c r="L56" s="55">
        <v>60000</v>
      </c>
      <c r="M56" s="55"/>
      <c r="N56" s="55"/>
      <c r="O56" s="48"/>
    </row>
    <row r="57" spans="1:15" ht="36.75" customHeight="1">
      <c r="A57" s="53" t="s">
        <v>493</v>
      </c>
      <c r="B57" s="54" t="s">
        <v>494</v>
      </c>
      <c r="C57" s="52" t="s">
        <v>495</v>
      </c>
      <c r="D57" s="52" t="s">
        <v>435</v>
      </c>
      <c r="E57" s="52" t="s">
        <v>436</v>
      </c>
      <c r="F57" s="52" t="s">
        <v>437</v>
      </c>
      <c r="G57" s="52" t="s">
        <v>438</v>
      </c>
      <c r="H57" s="52" t="s">
        <v>435</v>
      </c>
      <c r="I57" s="52" t="s">
        <v>435</v>
      </c>
      <c r="J57" s="52" t="s">
        <v>439</v>
      </c>
      <c r="K57" s="52" t="s">
        <v>440</v>
      </c>
      <c r="L57" s="55">
        <v>13311424</v>
      </c>
      <c r="M57" s="55">
        <v>13311424</v>
      </c>
      <c r="N57" s="55">
        <v>13311424</v>
      </c>
      <c r="O57" s="48"/>
    </row>
    <row r="58" spans="1:15" ht="21" customHeight="1">
      <c r="A58" s="53" t="s">
        <v>496</v>
      </c>
      <c r="B58" s="54" t="s">
        <v>497</v>
      </c>
      <c r="C58" s="52" t="s">
        <v>495</v>
      </c>
      <c r="D58" s="52" t="s">
        <v>498</v>
      </c>
      <c r="E58" s="52" t="s">
        <v>457</v>
      </c>
      <c r="F58" s="52" t="s">
        <v>499</v>
      </c>
      <c r="G58" s="52" t="s">
        <v>9</v>
      </c>
      <c r="H58" s="52" t="s">
        <v>498</v>
      </c>
      <c r="I58" s="52" t="s">
        <v>435</v>
      </c>
      <c r="J58" s="52" t="s">
        <v>439</v>
      </c>
      <c r="K58" s="52" t="s">
        <v>440</v>
      </c>
      <c r="L58" s="55">
        <v>177048</v>
      </c>
      <c r="M58" s="55">
        <v>177048</v>
      </c>
      <c r="N58" s="55">
        <v>177048</v>
      </c>
      <c r="O58" s="48"/>
    </row>
    <row r="59" spans="1:15" ht="17.25" customHeight="1">
      <c r="A59" s="53" t="s">
        <v>496</v>
      </c>
      <c r="B59" s="54" t="s">
        <v>497</v>
      </c>
      <c r="C59" s="52" t="s">
        <v>495</v>
      </c>
      <c r="D59" s="52" t="s">
        <v>498</v>
      </c>
      <c r="E59" s="52" t="s">
        <v>459</v>
      </c>
      <c r="F59" s="52" t="s">
        <v>500</v>
      </c>
      <c r="G59" s="52" t="s">
        <v>9</v>
      </c>
      <c r="H59" s="52" t="s">
        <v>498</v>
      </c>
      <c r="I59" s="52" t="s">
        <v>435</v>
      </c>
      <c r="J59" s="52" t="s">
        <v>439</v>
      </c>
      <c r="K59" s="52" t="s">
        <v>440</v>
      </c>
      <c r="L59" s="55">
        <v>8073580</v>
      </c>
      <c r="M59" s="55">
        <v>8073580</v>
      </c>
      <c r="N59" s="55">
        <v>8073580</v>
      </c>
      <c r="O59" s="48"/>
    </row>
    <row r="60" spans="1:15" ht="18.75" customHeight="1">
      <c r="A60" s="53" t="s">
        <v>496</v>
      </c>
      <c r="B60" s="54" t="s">
        <v>497</v>
      </c>
      <c r="C60" s="52" t="s">
        <v>495</v>
      </c>
      <c r="D60" s="52" t="s">
        <v>498</v>
      </c>
      <c r="E60" s="52" t="s">
        <v>461</v>
      </c>
      <c r="F60" s="52" t="s">
        <v>500</v>
      </c>
      <c r="G60" s="52" t="s">
        <v>9</v>
      </c>
      <c r="H60" s="52" t="s">
        <v>498</v>
      </c>
      <c r="I60" s="52" t="s">
        <v>435</v>
      </c>
      <c r="J60" s="52" t="s">
        <v>439</v>
      </c>
      <c r="K60" s="52" t="s">
        <v>440</v>
      </c>
      <c r="L60" s="55">
        <v>5060796</v>
      </c>
      <c r="M60" s="55">
        <v>5060796</v>
      </c>
      <c r="N60" s="55">
        <v>5060796</v>
      </c>
      <c r="O60" s="48"/>
    </row>
    <row r="61" spans="1:15" ht="20.25" customHeight="1">
      <c r="A61" s="53" t="s">
        <v>501</v>
      </c>
      <c r="B61" s="54" t="s">
        <v>502</v>
      </c>
      <c r="C61" s="52" t="s">
        <v>503</v>
      </c>
      <c r="D61" s="52" t="s">
        <v>435</v>
      </c>
      <c r="E61" s="52" t="s">
        <v>436</v>
      </c>
      <c r="F61" s="52" t="s">
        <v>437</v>
      </c>
      <c r="G61" s="52" t="s">
        <v>438</v>
      </c>
      <c r="H61" s="52" t="s">
        <v>435</v>
      </c>
      <c r="I61" s="52" t="s">
        <v>435</v>
      </c>
      <c r="J61" s="52" t="s">
        <v>439</v>
      </c>
      <c r="K61" s="52" t="s">
        <v>440</v>
      </c>
      <c r="L61" s="55">
        <v>3867268.92</v>
      </c>
      <c r="M61" s="55">
        <v>3817300</v>
      </c>
      <c r="N61" s="55">
        <v>3817300</v>
      </c>
      <c r="O61" s="48"/>
    </row>
    <row r="62" spans="1:15" ht="23.25" customHeight="1">
      <c r="A62" s="53" t="s">
        <v>504</v>
      </c>
      <c r="B62" s="54" t="s">
        <v>505</v>
      </c>
      <c r="C62" s="52" t="s">
        <v>506</v>
      </c>
      <c r="D62" s="52" t="s">
        <v>435</v>
      </c>
      <c r="E62" s="52" t="s">
        <v>436</v>
      </c>
      <c r="F62" s="52" t="s">
        <v>437</v>
      </c>
      <c r="G62" s="52" t="s">
        <v>438</v>
      </c>
      <c r="H62" s="52" t="s">
        <v>435</v>
      </c>
      <c r="I62" s="52" t="s">
        <v>435</v>
      </c>
      <c r="J62" s="52" t="s">
        <v>439</v>
      </c>
      <c r="K62" s="52" t="s">
        <v>440</v>
      </c>
      <c r="L62" s="55">
        <v>3817300</v>
      </c>
      <c r="M62" s="55">
        <v>3817300</v>
      </c>
      <c r="N62" s="55">
        <v>3817300</v>
      </c>
      <c r="O62" s="48"/>
    </row>
    <row r="63" spans="1:15" ht="15" customHeight="1">
      <c r="A63" s="53" t="s">
        <v>507</v>
      </c>
      <c r="B63" s="54" t="s">
        <v>505</v>
      </c>
      <c r="C63" s="52" t="s">
        <v>506</v>
      </c>
      <c r="D63" s="52" t="s">
        <v>508</v>
      </c>
      <c r="E63" s="52" t="s">
        <v>457</v>
      </c>
      <c r="F63" s="52" t="s">
        <v>509</v>
      </c>
      <c r="G63" s="52" t="s">
        <v>9</v>
      </c>
      <c r="H63" s="52" t="s">
        <v>508</v>
      </c>
      <c r="I63" s="52" t="s">
        <v>435</v>
      </c>
      <c r="J63" s="52" t="s">
        <v>439</v>
      </c>
      <c r="K63" s="52" t="s">
        <v>440</v>
      </c>
      <c r="L63" s="55">
        <v>3817300</v>
      </c>
      <c r="M63" s="55">
        <v>3817300</v>
      </c>
      <c r="N63" s="55">
        <v>3817300</v>
      </c>
      <c r="O63" s="48"/>
    </row>
    <row r="64" spans="1:15" ht="24" customHeight="1">
      <c r="A64" s="53" t="s">
        <v>510</v>
      </c>
      <c r="B64" s="54" t="s">
        <v>511</v>
      </c>
      <c r="C64" s="52" t="s">
        <v>512</v>
      </c>
      <c r="D64" s="52" t="s">
        <v>435</v>
      </c>
      <c r="E64" s="52" t="s">
        <v>436</v>
      </c>
      <c r="F64" s="52" t="s">
        <v>437</v>
      </c>
      <c r="G64" s="52" t="s">
        <v>438</v>
      </c>
      <c r="H64" s="52" t="s">
        <v>435</v>
      </c>
      <c r="I64" s="52" t="s">
        <v>435</v>
      </c>
      <c r="J64" s="52" t="s">
        <v>439</v>
      </c>
      <c r="K64" s="52" t="s">
        <v>440</v>
      </c>
      <c r="L64" s="55">
        <v>49968.92</v>
      </c>
      <c r="M64" s="55"/>
      <c r="N64" s="55"/>
      <c r="O64" s="48"/>
    </row>
    <row r="65" spans="1:15" ht="24" customHeight="1">
      <c r="A65" s="53" t="s">
        <v>513</v>
      </c>
      <c r="B65" s="54" t="s">
        <v>511</v>
      </c>
      <c r="C65" s="52" t="s">
        <v>512</v>
      </c>
      <c r="D65" s="52" t="s">
        <v>514</v>
      </c>
      <c r="E65" s="52" t="s">
        <v>436</v>
      </c>
      <c r="F65" s="52" t="s">
        <v>515</v>
      </c>
      <c r="G65" s="52" t="s">
        <v>7</v>
      </c>
      <c r="H65" s="52" t="s">
        <v>514</v>
      </c>
      <c r="I65" s="52" t="s">
        <v>435</v>
      </c>
      <c r="J65" s="52" t="s">
        <v>439</v>
      </c>
      <c r="K65" s="52" t="s">
        <v>440</v>
      </c>
      <c r="L65" s="55">
        <v>8000</v>
      </c>
      <c r="M65" s="55"/>
      <c r="N65" s="55"/>
      <c r="O65" s="48"/>
    </row>
    <row r="66" spans="1:15" ht="30.75" customHeight="1">
      <c r="A66" s="53" t="s">
        <v>516</v>
      </c>
      <c r="B66" s="54" t="s">
        <v>511</v>
      </c>
      <c r="C66" s="52" t="s">
        <v>512</v>
      </c>
      <c r="D66" s="52" t="s">
        <v>517</v>
      </c>
      <c r="E66" s="52" t="s">
        <v>436</v>
      </c>
      <c r="F66" s="52" t="s">
        <v>518</v>
      </c>
      <c r="G66" s="52" t="s">
        <v>7</v>
      </c>
      <c r="H66" s="52" t="s">
        <v>517</v>
      </c>
      <c r="I66" s="52" t="s">
        <v>435</v>
      </c>
      <c r="J66" s="52" t="s">
        <v>439</v>
      </c>
      <c r="K66" s="52" t="s">
        <v>440</v>
      </c>
      <c r="L66" s="55">
        <v>11968.92</v>
      </c>
      <c r="M66" s="55"/>
      <c r="N66" s="55"/>
      <c r="O66" s="48"/>
    </row>
    <row r="67" spans="1:15" ht="20.25" customHeight="1">
      <c r="A67" s="53" t="s">
        <v>519</v>
      </c>
      <c r="B67" s="54" t="s">
        <v>511</v>
      </c>
      <c r="C67" s="52" t="s">
        <v>512</v>
      </c>
      <c r="D67" s="52" t="s">
        <v>520</v>
      </c>
      <c r="E67" s="52" t="s">
        <v>436</v>
      </c>
      <c r="F67" s="52" t="s">
        <v>521</v>
      </c>
      <c r="G67" s="52" t="s">
        <v>7</v>
      </c>
      <c r="H67" s="52" t="s">
        <v>520</v>
      </c>
      <c r="I67" s="52" t="s">
        <v>435</v>
      </c>
      <c r="J67" s="52" t="s">
        <v>439</v>
      </c>
      <c r="K67" s="52" t="s">
        <v>440</v>
      </c>
      <c r="L67" s="55">
        <v>30000</v>
      </c>
      <c r="M67" s="55"/>
      <c r="N67" s="55"/>
      <c r="O67" s="48"/>
    </row>
    <row r="68" spans="1:15" ht="18" customHeight="1">
      <c r="A68" s="53" t="s">
        <v>522</v>
      </c>
      <c r="B68" s="54" t="s">
        <v>523</v>
      </c>
      <c r="C68" s="52" t="s">
        <v>435</v>
      </c>
      <c r="D68" s="52" t="s">
        <v>435</v>
      </c>
      <c r="E68" s="52" t="s">
        <v>436</v>
      </c>
      <c r="F68" s="52" t="s">
        <v>437</v>
      </c>
      <c r="G68" s="52" t="s">
        <v>438</v>
      </c>
      <c r="H68" s="52" t="s">
        <v>435</v>
      </c>
      <c r="I68" s="52" t="s">
        <v>435</v>
      </c>
      <c r="J68" s="52" t="s">
        <v>439</v>
      </c>
      <c r="K68" s="52" t="s">
        <v>440</v>
      </c>
      <c r="L68" s="55">
        <v>40305334.96</v>
      </c>
      <c r="M68" s="55">
        <v>39092039</v>
      </c>
      <c r="N68" s="55">
        <v>39092039</v>
      </c>
      <c r="O68" s="48"/>
    </row>
    <row r="69" spans="1:15" ht="16.5" customHeight="1">
      <c r="A69" s="53" t="s">
        <v>524</v>
      </c>
      <c r="B69" s="54" t="s">
        <v>525</v>
      </c>
      <c r="C69" s="52" t="s">
        <v>526</v>
      </c>
      <c r="D69" s="52" t="s">
        <v>435</v>
      </c>
      <c r="E69" s="52" t="s">
        <v>436</v>
      </c>
      <c r="F69" s="52" t="s">
        <v>437</v>
      </c>
      <c r="G69" s="52" t="s">
        <v>438</v>
      </c>
      <c r="H69" s="52" t="s">
        <v>435</v>
      </c>
      <c r="I69" s="52" t="s">
        <v>435</v>
      </c>
      <c r="J69" s="52" t="s">
        <v>439</v>
      </c>
      <c r="K69" s="52" t="s">
        <v>440</v>
      </c>
      <c r="L69" s="55">
        <v>33095237.33</v>
      </c>
      <c r="M69" s="55">
        <v>33042039</v>
      </c>
      <c r="N69" s="55">
        <v>33042039</v>
      </c>
      <c r="O69" s="48"/>
    </row>
    <row r="70" spans="1:15" ht="18" customHeight="1">
      <c r="A70" s="53" t="s">
        <v>527</v>
      </c>
      <c r="B70" s="54" t="s">
        <v>525</v>
      </c>
      <c r="C70" s="52" t="s">
        <v>526</v>
      </c>
      <c r="D70" s="52" t="s">
        <v>528</v>
      </c>
      <c r="E70" s="52" t="s">
        <v>469</v>
      </c>
      <c r="F70" s="52" t="s">
        <v>437</v>
      </c>
      <c r="G70" s="52" t="s">
        <v>10</v>
      </c>
      <c r="H70" s="52" t="s">
        <v>528</v>
      </c>
      <c r="I70" s="52" t="s">
        <v>435</v>
      </c>
      <c r="J70" s="52" t="s">
        <v>439</v>
      </c>
      <c r="K70" s="52" t="s">
        <v>440</v>
      </c>
      <c r="L70" s="55">
        <v>2040000</v>
      </c>
      <c r="M70" s="55">
        <v>2040000</v>
      </c>
      <c r="N70" s="55">
        <v>2040000</v>
      </c>
      <c r="O70" s="48"/>
    </row>
    <row r="71" spans="1:15" ht="17.25" customHeight="1">
      <c r="A71" s="53" t="s">
        <v>527</v>
      </c>
      <c r="B71" s="54" t="s">
        <v>525</v>
      </c>
      <c r="C71" s="52" t="s">
        <v>526</v>
      </c>
      <c r="D71" s="52" t="s">
        <v>528</v>
      </c>
      <c r="E71" s="52" t="s">
        <v>470</v>
      </c>
      <c r="F71" s="52" t="s">
        <v>437</v>
      </c>
      <c r="G71" s="52" t="s">
        <v>10</v>
      </c>
      <c r="H71" s="52" t="s">
        <v>528</v>
      </c>
      <c r="I71" s="52" t="s">
        <v>435</v>
      </c>
      <c r="J71" s="52" t="s">
        <v>439</v>
      </c>
      <c r="K71" s="52" t="s">
        <v>440</v>
      </c>
      <c r="L71" s="55">
        <v>260000</v>
      </c>
      <c r="M71" s="55">
        <v>260000</v>
      </c>
      <c r="N71" s="55">
        <v>260000</v>
      </c>
      <c r="O71" s="48"/>
    </row>
    <row r="72" spans="1:15" ht="17.25" customHeight="1">
      <c r="A72" s="53" t="s">
        <v>529</v>
      </c>
      <c r="B72" s="54" t="s">
        <v>525</v>
      </c>
      <c r="C72" s="52" t="s">
        <v>526</v>
      </c>
      <c r="D72" s="52" t="s">
        <v>530</v>
      </c>
      <c r="E72" s="52" t="s">
        <v>436</v>
      </c>
      <c r="F72" s="52" t="s">
        <v>531</v>
      </c>
      <c r="G72" s="52" t="s">
        <v>7</v>
      </c>
      <c r="H72" s="52" t="s">
        <v>530</v>
      </c>
      <c r="I72" s="52" t="s">
        <v>435</v>
      </c>
      <c r="J72" s="52" t="s">
        <v>439</v>
      </c>
      <c r="K72" s="52" t="s">
        <v>440</v>
      </c>
      <c r="L72" s="473">
        <v>6424.38</v>
      </c>
      <c r="M72" s="55"/>
      <c r="N72" s="55"/>
      <c r="O72" s="48"/>
    </row>
    <row r="73" spans="1:15" ht="16.5" customHeight="1">
      <c r="A73" s="53" t="s">
        <v>527</v>
      </c>
      <c r="B73" s="54" t="s">
        <v>525</v>
      </c>
      <c r="C73" s="52" t="s">
        <v>526</v>
      </c>
      <c r="D73" s="52" t="s">
        <v>528</v>
      </c>
      <c r="E73" s="52" t="s">
        <v>436</v>
      </c>
      <c r="F73" s="52" t="s">
        <v>532</v>
      </c>
      <c r="G73" s="52" t="s">
        <v>7</v>
      </c>
      <c r="H73" s="52" t="s">
        <v>528</v>
      </c>
      <c r="I73" s="52" t="s">
        <v>435</v>
      </c>
      <c r="J73" s="52" t="s">
        <v>439</v>
      </c>
      <c r="K73" s="52" t="s">
        <v>440</v>
      </c>
      <c r="L73" s="473">
        <v>10285010.58</v>
      </c>
      <c r="M73" s="55">
        <v>9078139</v>
      </c>
      <c r="N73" s="55">
        <v>9078139</v>
      </c>
      <c r="O73" s="48"/>
    </row>
    <row r="74" spans="1:15" ht="17.25" customHeight="1">
      <c r="A74" s="53" t="s">
        <v>533</v>
      </c>
      <c r="B74" s="54" t="s">
        <v>525</v>
      </c>
      <c r="C74" s="52" t="s">
        <v>526</v>
      </c>
      <c r="D74" s="52" t="s">
        <v>534</v>
      </c>
      <c r="E74" s="52" t="s">
        <v>457</v>
      </c>
      <c r="F74" s="52" t="s">
        <v>535</v>
      </c>
      <c r="G74" s="52" t="s">
        <v>9</v>
      </c>
      <c r="H74" s="52" t="s">
        <v>534</v>
      </c>
      <c r="I74" s="52" t="s">
        <v>435</v>
      </c>
      <c r="J74" s="52" t="s">
        <v>439</v>
      </c>
      <c r="K74" s="52" t="s">
        <v>440</v>
      </c>
      <c r="L74" s="473">
        <v>367820</v>
      </c>
      <c r="M74" s="55">
        <v>403200</v>
      </c>
      <c r="N74" s="55">
        <v>403200</v>
      </c>
      <c r="O74" s="48"/>
    </row>
    <row r="75" spans="1:15" ht="15.75" customHeight="1">
      <c r="A75" s="53" t="s">
        <v>536</v>
      </c>
      <c r="B75" s="54" t="s">
        <v>525</v>
      </c>
      <c r="C75" s="52" t="s">
        <v>526</v>
      </c>
      <c r="D75" s="52" t="s">
        <v>537</v>
      </c>
      <c r="E75" s="52" t="s">
        <v>457</v>
      </c>
      <c r="F75" s="52" t="s">
        <v>538</v>
      </c>
      <c r="G75" s="52" t="s">
        <v>9</v>
      </c>
      <c r="H75" s="52" t="s">
        <v>537</v>
      </c>
      <c r="I75" s="52" t="s">
        <v>435</v>
      </c>
      <c r="J75" s="52" t="s">
        <v>439</v>
      </c>
      <c r="K75" s="52" t="s">
        <v>440</v>
      </c>
      <c r="L75" s="473">
        <v>1174416.98</v>
      </c>
      <c r="M75" s="55">
        <v>1174682.31</v>
      </c>
      <c r="N75" s="55">
        <v>1174682.31</v>
      </c>
      <c r="O75" s="48"/>
    </row>
    <row r="76" spans="1:15" ht="22.5" customHeight="1">
      <c r="A76" s="53" t="s">
        <v>529</v>
      </c>
      <c r="B76" s="54" t="s">
        <v>525</v>
      </c>
      <c r="C76" s="52" t="s">
        <v>526</v>
      </c>
      <c r="D76" s="52" t="s">
        <v>530</v>
      </c>
      <c r="E76" s="52" t="s">
        <v>457</v>
      </c>
      <c r="F76" s="52" t="s">
        <v>539</v>
      </c>
      <c r="G76" s="52" t="s">
        <v>9</v>
      </c>
      <c r="H76" s="52" t="s">
        <v>530</v>
      </c>
      <c r="I76" s="52" t="s">
        <v>435</v>
      </c>
      <c r="J76" s="52" t="s">
        <v>439</v>
      </c>
      <c r="K76" s="52" t="s">
        <v>440</v>
      </c>
      <c r="L76" s="473">
        <v>4557028.34</v>
      </c>
      <c r="M76" s="55">
        <v>5480894.29</v>
      </c>
      <c r="N76" s="55">
        <v>5480894.29</v>
      </c>
      <c r="O76" s="48"/>
    </row>
    <row r="77" spans="1:15" ht="14.25" customHeight="1">
      <c r="A77" s="53" t="s">
        <v>527</v>
      </c>
      <c r="B77" s="54" t="s">
        <v>525</v>
      </c>
      <c r="C77" s="52" t="s">
        <v>526</v>
      </c>
      <c r="D77" s="52" t="s">
        <v>528</v>
      </c>
      <c r="E77" s="52" t="s">
        <v>457</v>
      </c>
      <c r="F77" s="52" t="s">
        <v>540</v>
      </c>
      <c r="G77" s="52" t="s">
        <v>9</v>
      </c>
      <c r="H77" s="52" t="s">
        <v>528</v>
      </c>
      <c r="I77" s="52" t="s">
        <v>435</v>
      </c>
      <c r="J77" s="52" t="s">
        <v>439</v>
      </c>
      <c r="K77" s="52" t="s">
        <v>440</v>
      </c>
      <c r="L77" s="473">
        <v>14001537.05</v>
      </c>
      <c r="M77" s="55">
        <v>14202123.4</v>
      </c>
      <c r="N77" s="55">
        <v>14202123.4</v>
      </c>
      <c r="O77" s="48"/>
    </row>
    <row r="78" spans="1:15" ht="15" customHeight="1">
      <c r="A78" s="53" t="s">
        <v>541</v>
      </c>
      <c r="B78" s="54" t="s">
        <v>525</v>
      </c>
      <c r="C78" s="52" t="s">
        <v>526</v>
      </c>
      <c r="D78" s="52" t="s">
        <v>542</v>
      </c>
      <c r="E78" s="52" t="s">
        <v>459</v>
      </c>
      <c r="F78" s="52" t="s">
        <v>543</v>
      </c>
      <c r="G78" s="52" t="s">
        <v>9</v>
      </c>
      <c r="H78" s="52" t="s">
        <v>542</v>
      </c>
      <c r="I78" s="52" t="s">
        <v>435</v>
      </c>
      <c r="J78" s="52" t="s">
        <v>439</v>
      </c>
      <c r="K78" s="52" t="s">
        <v>440</v>
      </c>
      <c r="L78" s="473">
        <v>403000</v>
      </c>
      <c r="M78" s="55">
        <v>403000</v>
      </c>
      <c r="N78" s="55">
        <v>403000</v>
      </c>
      <c r="O78" s="48"/>
    </row>
    <row r="79" spans="1:15" ht="17.25" customHeight="1">
      <c r="A79" s="53" t="s">
        <v>544</v>
      </c>
      <c r="B79" s="54" t="s">
        <v>545</v>
      </c>
      <c r="C79" s="52" t="s">
        <v>546</v>
      </c>
      <c r="D79" s="52" t="s">
        <v>435</v>
      </c>
      <c r="E79" s="52" t="s">
        <v>436</v>
      </c>
      <c r="F79" s="52" t="s">
        <v>437</v>
      </c>
      <c r="G79" s="52" t="s">
        <v>438</v>
      </c>
      <c r="H79" s="52" t="s">
        <v>435</v>
      </c>
      <c r="I79" s="52" t="s">
        <v>435</v>
      </c>
      <c r="J79" s="52" t="s">
        <v>439</v>
      </c>
      <c r="K79" s="52" t="s">
        <v>440</v>
      </c>
      <c r="L79" s="473">
        <v>7210097.63</v>
      </c>
      <c r="M79" s="55">
        <v>6050000</v>
      </c>
      <c r="N79" s="55">
        <v>6050000</v>
      </c>
      <c r="O79" s="48"/>
    </row>
    <row r="80" spans="1:15" ht="18" customHeight="1">
      <c r="A80" s="53" t="s">
        <v>536</v>
      </c>
      <c r="B80" s="54" t="s">
        <v>545</v>
      </c>
      <c r="C80" s="52" t="s">
        <v>546</v>
      </c>
      <c r="D80" s="52" t="s">
        <v>537</v>
      </c>
      <c r="E80" s="52" t="s">
        <v>457</v>
      </c>
      <c r="F80" s="52" t="s">
        <v>538</v>
      </c>
      <c r="G80" s="52" t="s">
        <v>9</v>
      </c>
      <c r="H80" s="52" t="s">
        <v>537</v>
      </c>
      <c r="I80" s="52" t="s">
        <v>435</v>
      </c>
      <c r="J80" s="52" t="s">
        <v>439</v>
      </c>
      <c r="K80" s="52" t="s">
        <v>440</v>
      </c>
      <c r="L80" s="473">
        <v>7210097.63</v>
      </c>
      <c r="M80" s="55">
        <v>6050000</v>
      </c>
      <c r="N80" s="55">
        <v>6050000</v>
      </c>
      <c r="O80" s="48"/>
    </row>
    <row r="81" spans="1:15" ht="18.75" customHeight="1">
      <c r="A81" s="49" t="s">
        <v>547</v>
      </c>
      <c r="B81" s="50" t="s">
        <v>548</v>
      </c>
      <c r="C81" s="51" t="s">
        <v>549</v>
      </c>
      <c r="D81" s="52" t="s">
        <v>435</v>
      </c>
      <c r="E81" s="52" t="s">
        <v>436</v>
      </c>
      <c r="F81" s="52" t="s">
        <v>437</v>
      </c>
      <c r="G81" s="52" t="s">
        <v>438</v>
      </c>
      <c r="H81" s="52" t="s">
        <v>435</v>
      </c>
      <c r="I81" s="52" t="s">
        <v>549</v>
      </c>
      <c r="J81" s="52" t="s">
        <v>439</v>
      </c>
      <c r="K81" s="52" t="s">
        <v>440</v>
      </c>
      <c r="L81" s="474"/>
      <c r="M81" s="47"/>
      <c r="N81" s="47"/>
      <c r="O81" s="48"/>
    </row>
    <row r="82" spans="1:15" ht="19.5" customHeight="1">
      <c r="A82" s="49" t="s">
        <v>476</v>
      </c>
      <c r="B82" s="50" t="s">
        <v>477</v>
      </c>
      <c r="C82" s="51" t="s">
        <v>435</v>
      </c>
      <c r="D82" s="52" t="s">
        <v>435</v>
      </c>
      <c r="E82" s="52" t="s">
        <v>436</v>
      </c>
      <c r="F82" s="52" t="s">
        <v>437</v>
      </c>
      <c r="G82" s="52" t="s">
        <v>438</v>
      </c>
      <c r="H82" s="52" t="s">
        <v>435</v>
      </c>
      <c r="I82" s="52" t="s">
        <v>435</v>
      </c>
      <c r="J82" s="52" t="s">
        <v>439</v>
      </c>
      <c r="K82" s="52" t="s">
        <v>440</v>
      </c>
      <c r="L82" s="47"/>
      <c r="M82" s="47"/>
      <c r="N82" s="47"/>
      <c r="O82" s="48"/>
    </row>
  </sheetData>
  <sheetProtection/>
  <mergeCells count="28">
    <mergeCell ref="B16:L16"/>
    <mergeCell ref="N2:O2"/>
    <mergeCell ref="N3:O3"/>
    <mergeCell ref="N4:O4"/>
    <mergeCell ref="N5:O5"/>
    <mergeCell ref="N6:O6"/>
    <mergeCell ref="N7:O7"/>
    <mergeCell ref="A2:B4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I14"/>
  <sheetViews>
    <sheetView view="pageBreakPreview" zoomScaleSheetLayoutView="100" zoomScalePageLayoutView="0" workbookViewId="0" topLeftCell="A1">
      <selection activeCell="G12" sqref="G12:AA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155</v>
      </c>
    </row>
    <row r="3" s="5" customFormat="1" ht="12.75" customHeight="1"/>
    <row r="4" spans="1:139" s="3" customFormat="1" ht="13.5" customHeight="1">
      <c r="A4" s="286" t="s">
        <v>3</v>
      </c>
      <c r="B4" s="298"/>
      <c r="C4" s="298"/>
      <c r="D4" s="298"/>
      <c r="E4" s="298"/>
      <c r="F4" s="299"/>
      <c r="G4" s="286" t="s">
        <v>46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9"/>
      <c r="AB4" s="286" t="s">
        <v>222</v>
      </c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9"/>
      <c r="AP4" s="286" t="s">
        <v>55</v>
      </c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9"/>
      <c r="BD4" s="286" t="s">
        <v>78</v>
      </c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86" t="s">
        <v>240</v>
      </c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9"/>
      <c r="CF4" s="147" t="s">
        <v>0</v>
      </c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4"/>
    </row>
    <row r="5" spans="1:139" s="3" customFormat="1" ht="70.5" customHeight="1">
      <c r="A5" s="300"/>
      <c r="B5" s="301"/>
      <c r="C5" s="301"/>
      <c r="D5" s="301"/>
      <c r="E5" s="301"/>
      <c r="F5" s="302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300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2"/>
      <c r="AP5" s="300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2"/>
      <c r="BD5" s="300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0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2"/>
      <c r="CF5" s="215" t="s">
        <v>173</v>
      </c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83"/>
      <c r="CT5" s="215" t="s">
        <v>181</v>
      </c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83"/>
      <c r="DJ5" s="216" t="s">
        <v>19</v>
      </c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7"/>
    </row>
    <row r="6" spans="1:139" s="3" customFormat="1" ht="28.5" customHeight="1">
      <c r="A6" s="303"/>
      <c r="B6" s="304"/>
      <c r="C6" s="304"/>
      <c r="D6" s="304"/>
      <c r="E6" s="304"/>
      <c r="F6" s="305"/>
      <c r="G6" s="303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3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5"/>
      <c r="AP6" s="303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5"/>
      <c r="BD6" s="303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3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5"/>
      <c r="CF6" s="180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4"/>
      <c r="CT6" s="180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4"/>
      <c r="DJ6" s="147" t="s">
        <v>2</v>
      </c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9"/>
      <c r="DW6" s="147" t="s">
        <v>44</v>
      </c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9"/>
    </row>
    <row r="7" spans="1:139" s="7" customFormat="1" ht="12.75">
      <c r="A7" s="295">
        <v>1</v>
      </c>
      <c r="B7" s="306"/>
      <c r="C7" s="306"/>
      <c r="D7" s="306"/>
      <c r="E7" s="306"/>
      <c r="F7" s="307"/>
      <c r="G7" s="295">
        <v>2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295">
        <v>3</v>
      </c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7"/>
      <c r="AP7" s="295">
        <v>4</v>
      </c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7"/>
      <c r="BD7" s="295">
        <v>5</v>
      </c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295">
        <v>6</v>
      </c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295">
        <v>7</v>
      </c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7"/>
      <c r="CT7" s="295">
        <v>8</v>
      </c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7"/>
      <c r="DJ7" s="295">
        <v>9</v>
      </c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7"/>
      <c r="DW7" s="295">
        <v>10</v>
      </c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7"/>
    </row>
    <row r="8" spans="1:139" s="6" customFormat="1" ht="92.25" customHeight="1">
      <c r="A8" s="336" t="s">
        <v>6</v>
      </c>
      <c r="B8" s="337"/>
      <c r="C8" s="337"/>
      <c r="D8" s="337"/>
      <c r="E8" s="337"/>
      <c r="F8" s="338"/>
      <c r="G8" s="279" t="s">
        <v>79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68" t="s">
        <v>1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70"/>
      <c r="AP8" s="268" t="s">
        <v>1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70"/>
      <c r="BD8" s="268" t="s">
        <v>1</v>
      </c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71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271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8"/>
      <c r="CT8" s="271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/>
      <c r="DJ8" s="271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8"/>
      <c r="DW8" s="271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8"/>
    </row>
    <row r="9" spans="1:139" s="6" customFormat="1" ht="40.5" customHeight="1">
      <c r="A9" s="336" t="s">
        <v>26</v>
      </c>
      <c r="B9" s="337"/>
      <c r="C9" s="337"/>
      <c r="D9" s="337"/>
      <c r="E9" s="337"/>
      <c r="F9" s="338"/>
      <c r="G9" s="279" t="s">
        <v>80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1"/>
      <c r="AB9" s="271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8"/>
      <c r="BD9" s="271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8"/>
      <c r="CT9" s="271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71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8"/>
      <c r="DW9" s="271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8"/>
    </row>
    <row r="10" spans="1:139" s="6" customFormat="1" ht="93" customHeight="1">
      <c r="A10" s="336" t="s">
        <v>27</v>
      </c>
      <c r="B10" s="337"/>
      <c r="C10" s="337"/>
      <c r="D10" s="337"/>
      <c r="E10" s="337"/>
      <c r="F10" s="338"/>
      <c r="G10" s="279" t="s">
        <v>81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1"/>
      <c r="AB10" s="27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8"/>
      <c r="BD10" s="271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71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8"/>
      <c r="CT10" s="271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8"/>
      <c r="DJ10" s="271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8"/>
      <c r="DW10" s="271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8"/>
    </row>
    <row r="11" spans="1:139" s="6" customFormat="1" ht="29.25" customHeight="1">
      <c r="A11" s="339" t="s">
        <v>7</v>
      </c>
      <c r="B11" s="340"/>
      <c r="C11" s="340"/>
      <c r="D11" s="340"/>
      <c r="E11" s="340"/>
      <c r="F11" s="341"/>
      <c r="G11" s="279" t="s">
        <v>247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1"/>
      <c r="AB11" s="268" t="s">
        <v>1</v>
      </c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68" t="s">
        <v>1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70"/>
      <c r="BD11" s="268" t="s">
        <v>1</v>
      </c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68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70"/>
      <c r="CT11" s="268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70"/>
      <c r="DJ11" s="268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70"/>
      <c r="DW11" s="268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70"/>
    </row>
    <row r="12" spans="1:139" s="6" customFormat="1" ht="16.5" customHeight="1">
      <c r="A12" s="339" t="s">
        <v>31</v>
      </c>
      <c r="B12" s="340"/>
      <c r="C12" s="340"/>
      <c r="D12" s="340"/>
      <c r="E12" s="340"/>
      <c r="F12" s="341"/>
      <c r="G12" s="279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1"/>
      <c r="AB12" s="271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8"/>
      <c r="AP12" s="271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8"/>
      <c r="BD12" s="271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71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268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70"/>
      <c r="CT12" s="268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70"/>
      <c r="DJ12" s="268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70"/>
      <c r="DW12" s="268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70"/>
    </row>
    <row r="13" spans="1:139" s="6" customFormat="1" ht="16.5" customHeight="1">
      <c r="A13" s="342" t="s">
        <v>17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4"/>
      <c r="BR13" s="271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8"/>
      <c r="CF13" s="271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8"/>
      <c r="CT13" s="271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8"/>
      <c r="DJ13" s="271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8"/>
      <c r="DW13" s="271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</row>
    <row r="14" spans="1:139" ht="44.25" customHeight="1">
      <c r="A14" s="284" t="s">
        <v>246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</row>
  </sheetData>
  <sheetProtection/>
  <mergeCells count="79">
    <mergeCell ref="BR13:CE13"/>
    <mergeCell ref="CF13:CS13"/>
    <mergeCell ref="CT12:DI12"/>
    <mergeCell ref="DJ12:DV12"/>
    <mergeCell ref="BR11:CE11"/>
    <mergeCell ref="CF11:CS11"/>
    <mergeCell ref="CT11:DI11"/>
    <mergeCell ref="AB8:AO8"/>
    <mergeCell ref="G8:AA8"/>
    <mergeCell ref="CT8:DI8"/>
    <mergeCell ref="DW9:EI9"/>
    <mergeCell ref="AB11:AO11"/>
    <mergeCell ref="BD9:BQ9"/>
    <mergeCell ref="BR9:CE9"/>
    <mergeCell ref="BD10:BQ10"/>
    <mergeCell ref="BR10:CE10"/>
    <mergeCell ref="A14:EI14"/>
    <mergeCell ref="A12:F12"/>
    <mergeCell ref="AB12:AO12"/>
    <mergeCell ref="AP12:BC12"/>
    <mergeCell ref="BD12:BQ12"/>
    <mergeCell ref="BR12:CE12"/>
    <mergeCell ref="CF12:CS12"/>
    <mergeCell ref="A13:BQ13"/>
    <mergeCell ref="G12:AA12"/>
    <mergeCell ref="CT13:DI13"/>
    <mergeCell ref="A4:F6"/>
    <mergeCell ref="AP7:BC7"/>
    <mergeCell ref="BR4:CE6"/>
    <mergeCell ref="CF8:CS8"/>
    <mergeCell ref="A7:F7"/>
    <mergeCell ref="DJ6:DV6"/>
    <mergeCell ref="A8:F8"/>
    <mergeCell ref="AP8:BC8"/>
    <mergeCell ref="BD8:BQ8"/>
    <mergeCell ref="BR8:CE8"/>
    <mergeCell ref="G4:AA6"/>
    <mergeCell ref="G7:AA7"/>
    <mergeCell ref="BD4:BQ6"/>
    <mergeCell ref="BD7:BQ7"/>
    <mergeCell ref="BR7:CE7"/>
    <mergeCell ref="AB4:AO6"/>
    <mergeCell ref="AB7:AO7"/>
    <mergeCell ref="CF7:CS7"/>
    <mergeCell ref="DJ10:DV10"/>
    <mergeCell ref="DW10:EI10"/>
    <mergeCell ref="DJ9:DV9"/>
    <mergeCell ref="CT9:DI9"/>
    <mergeCell ref="AP4:BC6"/>
    <mergeCell ref="CF9:CS9"/>
    <mergeCell ref="AP9:BC9"/>
    <mergeCell ref="CF4:EI4"/>
    <mergeCell ref="CF5:CS6"/>
    <mergeCell ref="A9:F9"/>
    <mergeCell ref="G9:AA9"/>
    <mergeCell ref="AB9:AO9"/>
    <mergeCell ref="AB10:AO10"/>
    <mergeCell ref="DJ5:EI5"/>
    <mergeCell ref="DJ7:DV7"/>
    <mergeCell ref="CF10:CS10"/>
    <mergeCell ref="CT10:DI10"/>
    <mergeCell ref="DW7:EI7"/>
    <mergeCell ref="CT7:DI7"/>
    <mergeCell ref="A11:F11"/>
    <mergeCell ref="AP11:BC11"/>
    <mergeCell ref="BD11:BQ11"/>
    <mergeCell ref="G11:AA11"/>
    <mergeCell ref="A10:F10"/>
    <mergeCell ref="AP10:BC10"/>
    <mergeCell ref="G10:AA10"/>
    <mergeCell ref="CT5:DI6"/>
    <mergeCell ref="DJ13:DV13"/>
    <mergeCell ref="DW13:EI13"/>
    <mergeCell ref="DJ11:DV11"/>
    <mergeCell ref="DW11:EI11"/>
    <mergeCell ref="DW6:EI6"/>
    <mergeCell ref="DJ8:DV8"/>
    <mergeCell ref="DW8:EI8"/>
    <mergeCell ref="DW12:EI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X19"/>
  <sheetViews>
    <sheetView zoomScaleSheetLayoutView="100" zoomScalePageLayoutView="0" workbookViewId="0" topLeftCell="A22">
      <selection activeCell="G17" sqref="G17:AA17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153</v>
      </c>
    </row>
    <row r="3" s="5" customFormat="1" ht="18" customHeight="1">
      <c r="A3" s="5" t="s">
        <v>178</v>
      </c>
    </row>
    <row r="4" s="5" customFormat="1" ht="12.75" customHeight="1"/>
    <row r="5" spans="1:154" s="3" customFormat="1" ht="20.25" customHeight="1">
      <c r="A5" s="286" t="s">
        <v>3</v>
      </c>
      <c r="B5" s="298"/>
      <c r="C5" s="298"/>
      <c r="D5" s="298"/>
      <c r="E5" s="298"/>
      <c r="F5" s="299"/>
      <c r="G5" s="286" t="s">
        <v>46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9"/>
      <c r="AB5" s="286" t="s">
        <v>222</v>
      </c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9"/>
      <c r="AP5" s="286" t="s">
        <v>82</v>
      </c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9"/>
      <c r="BD5" s="286" t="s">
        <v>83</v>
      </c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86" t="s">
        <v>248</v>
      </c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9"/>
      <c r="CF5" s="147" t="s">
        <v>0</v>
      </c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4"/>
    </row>
    <row r="6" spans="1:154" s="3" customFormat="1" ht="64.5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2"/>
      <c r="AB6" s="300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  <c r="AP6" s="300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2"/>
      <c r="BD6" s="300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0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2"/>
      <c r="CF6" s="215" t="s">
        <v>173</v>
      </c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83"/>
      <c r="CT6" s="215" t="s">
        <v>181</v>
      </c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83"/>
      <c r="DJ6" s="215" t="s">
        <v>18</v>
      </c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83"/>
      <c r="DY6" s="216" t="s">
        <v>19</v>
      </c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7"/>
    </row>
    <row r="7" spans="1:154" s="3" customFormat="1" ht="30" customHeight="1">
      <c r="A7" s="303"/>
      <c r="B7" s="304"/>
      <c r="C7" s="304"/>
      <c r="D7" s="304"/>
      <c r="E7" s="304"/>
      <c r="F7" s="305"/>
      <c r="G7" s="303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5"/>
      <c r="AB7" s="303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5"/>
      <c r="AP7" s="303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5"/>
      <c r="BD7" s="303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3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5"/>
      <c r="CF7" s="180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4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4"/>
      <c r="DJ7" s="180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4"/>
      <c r="DY7" s="147" t="s">
        <v>2</v>
      </c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9"/>
      <c r="EL7" s="147" t="s">
        <v>44</v>
      </c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9"/>
    </row>
    <row r="8" spans="1:154" s="7" customFormat="1" ht="12.75">
      <c r="A8" s="295">
        <v>1</v>
      </c>
      <c r="B8" s="306"/>
      <c r="C8" s="306"/>
      <c r="D8" s="306"/>
      <c r="E8" s="306"/>
      <c r="F8" s="307"/>
      <c r="G8" s="29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295">
        <v>3</v>
      </c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7"/>
      <c r="AP8" s="295">
        <v>4</v>
      </c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7"/>
      <c r="BD8" s="295">
        <v>5</v>
      </c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295">
        <v>6</v>
      </c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7"/>
      <c r="CF8" s="295">
        <v>7</v>
      </c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7"/>
      <c r="CT8" s="295">
        <v>8</v>
      </c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7"/>
      <c r="DJ8" s="295">
        <v>9</v>
      </c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7"/>
      <c r="DY8" s="295">
        <v>10</v>
      </c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7"/>
      <c r="EL8" s="295">
        <v>11</v>
      </c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7"/>
    </row>
    <row r="9" spans="1:154" s="6" customFormat="1" ht="83.25" customHeight="1">
      <c r="A9" s="336" t="s">
        <v>6</v>
      </c>
      <c r="B9" s="337"/>
      <c r="C9" s="337"/>
      <c r="D9" s="337"/>
      <c r="E9" s="337"/>
      <c r="F9" s="338"/>
      <c r="G9" s="272" t="s">
        <v>175</v>
      </c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4"/>
      <c r="AB9" s="268" t="s">
        <v>1</v>
      </c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70"/>
      <c r="AP9" s="268" t="s">
        <v>1</v>
      </c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70"/>
      <c r="BD9" s="268" t="s">
        <v>1</v>
      </c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8"/>
      <c r="CT9" s="271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71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8"/>
      <c r="DY9" s="271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8"/>
      <c r="EL9" s="271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8"/>
    </row>
    <row r="10" spans="1:154" s="6" customFormat="1" ht="16.5" customHeight="1">
      <c r="A10" s="336" t="s">
        <v>26</v>
      </c>
      <c r="B10" s="337"/>
      <c r="C10" s="337"/>
      <c r="D10" s="337"/>
      <c r="E10" s="337"/>
      <c r="F10" s="338"/>
      <c r="G10" s="272" t="s">
        <v>74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268" t="s">
        <v>1</v>
      </c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70"/>
      <c r="AP10" s="268" t="s">
        <v>1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70"/>
      <c r="BD10" s="268" t="s">
        <v>1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8" t="s">
        <v>1</v>
      </c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70"/>
      <c r="CF10" s="271" t="s">
        <v>1</v>
      </c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8"/>
      <c r="CT10" s="271" t="s">
        <v>1</v>
      </c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8"/>
      <c r="DJ10" s="271" t="s">
        <v>1</v>
      </c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8"/>
      <c r="DY10" s="268" t="s">
        <v>1</v>
      </c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70"/>
      <c r="EL10" s="268" t="s">
        <v>1</v>
      </c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70"/>
    </row>
    <row r="11" spans="1:154" s="6" customFormat="1" ht="16.5" customHeight="1">
      <c r="A11" s="339"/>
      <c r="B11" s="340"/>
      <c r="C11" s="340"/>
      <c r="D11" s="340"/>
      <c r="E11" s="340"/>
      <c r="F11" s="341"/>
      <c r="G11" s="356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4"/>
      <c r="AB11" s="271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71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8"/>
      <c r="BD11" s="271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71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8"/>
      <c r="CT11" s="271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8"/>
      <c r="DJ11" s="271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8"/>
      <c r="DY11" s="268" t="s">
        <v>1</v>
      </c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70"/>
      <c r="EL11" s="268" t="s">
        <v>1</v>
      </c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70"/>
    </row>
    <row r="12" spans="1:154" s="6" customFormat="1" ht="93" customHeight="1">
      <c r="A12" s="336" t="s">
        <v>7</v>
      </c>
      <c r="B12" s="337"/>
      <c r="C12" s="337"/>
      <c r="D12" s="337"/>
      <c r="E12" s="337"/>
      <c r="F12" s="338"/>
      <c r="G12" s="272" t="s">
        <v>176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4"/>
      <c r="AB12" s="268" t="s">
        <v>1</v>
      </c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70"/>
      <c r="AP12" s="268" t="s">
        <v>1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70"/>
      <c r="BD12" s="268" t="s">
        <v>1</v>
      </c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71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271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8"/>
      <c r="CT12" s="271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8"/>
      <c r="DJ12" s="271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8"/>
      <c r="DY12" s="271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8"/>
      <c r="EL12" s="271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8"/>
    </row>
    <row r="13" spans="1:154" s="6" customFormat="1" ht="16.5" customHeight="1">
      <c r="A13" s="336" t="s">
        <v>31</v>
      </c>
      <c r="B13" s="337"/>
      <c r="C13" s="337"/>
      <c r="D13" s="337"/>
      <c r="E13" s="337"/>
      <c r="F13" s="338"/>
      <c r="G13" s="272" t="s">
        <v>74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4"/>
      <c r="AB13" s="268" t="s">
        <v>1</v>
      </c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70"/>
      <c r="AP13" s="268" t="s">
        <v>1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70"/>
      <c r="BD13" s="268" t="s">
        <v>1</v>
      </c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8" t="s">
        <v>1</v>
      </c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70"/>
      <c r="CF13" s="271" t="s">
        <v>1</v>
      </c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8"/>
      <c r="CT13" s="271" t="s">
        <v>1</v>
      </c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8"/>
      <c r="DJ13" s="271" t="s">
        <v>1</v>
      </c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8"/>
      <c r="DY13" s="268" t="s">
        <v>1</v>
      </c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70"/>
      <c r="EL13" s="268" t="s">
        <v>1</v>
      </c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70"/>
    </row>
    <row r="14" spans="1:154" s="6" customFormat="1" ht="16.5" customHeight="1">
      <c r="A14" s="339"/>
      <c r="B14" s="340"/>
      <c r="C14" s="340"/>
      <c r="D14" s="340"/>
      <c r="E14" s="340"/>
      <c r="F14" s="341"/>
      <c r="G14" s="356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4"/>
      <c r="AB14" s="271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8"/>
      <c r="AP14" s="271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8"/>
      <c r="BD14" s="271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71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8"/>
      <c r="CF14" s="271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8"/>
      <c r="CT14" s="271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8"/>
      <c r="DJ14" s="271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8"/>
      <c r="DY14" s="268" t="s">
        <v>1</v>
      </c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70"/>
      <c r="EL14" s="268" t="s">
        <v>1</v>
      </c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70"/>
    </row>
    <row r="15" spans="1:154" s="6" customFormat="1" ht="66.75" customHeight="1">
      <c r="A15" s="336" t="s">
        <v>8</v>
      </c>
      <c r="B15" s="337"/>
      <c r="C15" s="337"/>
      <c r="D15" s="337"/>
      <c r="E15" s="337"/>
      <c r="F15" s="338"/>
      <c r="G15" s="272" t="s">
        <v>177</v>
      </c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4"/>
      <c r="AB15" s="268" t="s">
        <v>1</v>
      </c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68" t="s">
        <v>1</v>
      </c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70"/>
      <c r="BD15" s="268" t="s">
        <v>1</v>
      </c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71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8"/>
      <c r="CF15" s="271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8"/>
      <c r="CT15" s="271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8"/>
      <c r="DJ15" s="271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8"/>
      <c r="DY15" s="271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8"/>
      <c r="EL15" s="271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8"/>
    </row>
    <row r="16" spans="1:154" s="6" customFormat="1" ht="16.5" customHeight="1">
      <c r="A16" s="336" t="s">
        <v>11</v>
      </c>
      <c r="B16" s="337"/>
      <c r="C16" s="337"/>
      <c r="D16" s="337"/>
      <c r="E16" s="337"/>
      <c r="F16" s="338"/>
      <c r="G16" s="272" t="s">
        <v>74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4"/>
      <c r="AB16" s="268" t="s">
        <v>1</v>
      </c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70"/>
      <c r="AP16" s="268" t="s">
        <v>1</v>
      </c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70"/>
      <c r="BD16" s="268" t="s">
        <v>1</v>
      </c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8" t="s">
        <v>1</v>
      </c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70"/>
      <c r="CF16" s="271" t="s">
        <v>1</v>
      </c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8"/>
      <c r="CT16" s="271" t="s">
        <v>1</v>
      </c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8"/>
      <c r="DJ16" s="271" t="s">
        <v>1</v>
      </c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8"/>
      <c r="DY16" s="268" t="s">
        <v>1</v>
      </c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70"/>
      <c r="EL16" s="268" t="s">
        <v>1</v>
      </c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70"/>
    </row>
    <row r="17" spans="1:154" s="6" customFormat="1" ht="16.5" customHeight="1">
      <c r="A17" s="339"/>
      <c r="B17" s="340"/>
      <c r="C17" s="340"/>
      <c r="D17" s="340"/>
      <c r="E17" s="340"/>
      <c r="F17" s="341"/>
      <c r="G17" s="272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4"/>
      <c r="AB17" s="271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8"/>
      <c r="AP17" s="271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8"/>
      <c r="BD17" s="271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71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8"/>
      <c r="CF17" s="271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8"/>
      <c r="CT17" s="271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8"/>
      <c r="DJ17" s="271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8"/>
      <c r="DY17" s="268" t="s">
        <v>1</v>
      </c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70"/>
      <c r="EL17" s="268" t="s">
        <v>1</v>
      </c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70"/>
    </row>
    <row r="18" spans="1:154" s="6" customFormat="1" ht="16.5" customHeight="1">
      <c r="A18" s="342" t="s">
        <v>17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4"/>
      <c r="BR18" s="271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8"/>
      <c r="CF18" s="271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8"/>
      <c r="CT18" s="271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8"/>
      <c r="DJ18" s="271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8"/>
      <c r="DY18" s="271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8"/>
      <c r="EL18" s="271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8"/>
    </row>
    <row r="19" spans="1:154" ht="50.25" customHeight="1">
      <c r="A19" s="284" t="s">
        <v>257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</row>
  </sheetData>
  <sheetProtection/>
  <mergeCells count="131">
    <mergeCell ref="G9:AA9"/>
    <mergeCell ref="G12:AA12"/>
    <mergeCell ref="G10:AA10"/>
    <mergeCell ref="G11:AA11"/>
    <mergeCell ref="G13:AA13"/>
    <mergeCell ref="G14:AA14"/>
    <mergeCell ref="AB14:AO14"/>
    <mergeCell ref="AB15:AO15"/>
    <mergeCell ref="AB16:AO16"/>
    <mergeCell ref="AB17:AO17"/>
    <mergeCell ref="G17:AA17"/>
    <mergeCell ref="A19:EX19"/>
    <mergeCell ref="A18:BQ18"/>
    <mergeCell ref="G15:AA15"/>
    <mergeCell ref="G16:AA16"/>
    <mergeCell ref="BR18:CE18"/>
    <mergeCell ref="AB8:AO8"/>
    <mergeCell ref="AB9:AO9"/>
    <mergeCell ref="AB10:AO10"/>
    <mergeCell ref="AB11:AO11"/>
    <mergeCell ref="AB12:AO12"/>
    <mergeCell ref="AB13:AO13"/>
    <mergeCell ref="CF18:CS18"/>
    <mergeCell ref="DJ14:DX14"/>
    <mergeCell ref="DY14:EK14"/>
    <mergeCell ref="CF14:CS14"/>
    <mergeCell ref="DY18:EK18"/>
    <mergeCell ref="BR16:CE16"/>
    <mergeCell ref="CF16:CS16"/>
    <mergeCell ref="EL18:EX18"/>
    <mergeCell ref="CT18:DI18"/>
    <mergeCell ref="DJ18:DX18"/>
    <mergeCell ref="EL14:EX14"/>
    <mergeCell ref="EL17:EX17"/>
    <mergeCell ref="DY17:EK17"/>
    <mergeCell ref="DJ17:DX17"/>
    <mergeCell ref="DJ16:DX16"/>
    <mergeCell ref="CT16:DI16"/>
    <mergeCell ref="CT17:DI17"/>
    <mergeCell ref="EL11:EX11"/>
    <mergeCell ref="DY10:EK10"/>
    <mergeCell ref="EL10:EX10"/>
    <mergeCell ref="CF11:CS11"/>
    <mergeCell ref="CT11:DI11"/>
    <mergeCell ref="BR11:CE11"/>
    <mergeCell ref="CT10:DI10"/>
    <mergeCell ref="DJ11:DX11"/>
    <mergeCell ref="DY11:EK11"/>
    <mergeCell ref="BD12:BQ12"/>
    <mergeCell ref="BR12:CE12"/>
    <mergeCell ref="EL12:EX12"/>
    <mergeCell ref="CF12:CS12"/>
    <mergeCell ref="CT12:DI12"/>
    <mergeCell ref="DJ12:DX12"/>
    <mergeCell ref="DY12:EK12"/>
    <mergeCell ref="BR5:CE7"/>
    <mergeCell ref="BR8:CE8"/>
    <mergeCell ref="CF8:CS8"/>
    <mergeCell ref="A11:F11"/>
    <mergeCell ref="AP11:BC11"/>
    <mergeCell ref="BD11:BQ11"/>
    <mergeCell ref="BR10:CE10"/>
    <mergeCell ref="CF10:CS10"/>
    <mergeCell ref="AP9:BC9"/>
    <mergeCell ref="AB5:AO7"/>
    <mergeCell ref="CF5:EX5"/>
    <mergeCell ref="CF6:CS7"/>
    <mergeCell ref="DJ10:DX10"/>
    <mergeCell ref="AP5:BC7"/>
    <mergeCell ref="AP8:BC8"/>
    <mergeCell ref="EL9:EX9"/>
    <mergeCell ref="DY8:EK8"/>
    <mergeCell ref="EL8:EX8"/>
    <mergeCell ref="DJ8:DX8"/>
    <mergeCell ref="AP10:BC10"/>
    <mergeCell ref="EL7:EX7"/>
    <mergeCell ref="DJ6:DX7"/>
    <mergeCell ref="DY7:EK7"/>
    <mergeCell ref="DY6:EX6"/>
    <mergeCell ref="CF9:CS9"/>
    <mergeCell ref="CT6:DI7"/>
    <mergeCell ref="DJ9:DX9"/>
    <mergeCell ref="CT8:DI8"/>
    <mergeCell ref="DY9:EK9"/>
    <mergeCell ref="CT9:DI9"/>
    <mergeCell ref="DY13:EK13"/>
    <mergeCell ref="A5:F7"/>
    <mergeCell ref="G5:AA7"/>
    <mergeCell ref="G8:AA8"/>
    <mergeCell ref="BD5:BQ7"/>
    <mergeCell ref="BD8:BQ8"/>
    <mergeCell ref="A13:F13"/>
    <mergeCell ref="AP13:BC13"/>
    <mergeCell ref="BD13:BQ13"/>
    <mergeCell ref="A10:F10"/>
    <mergeCell ref="BD9:BQ9"/>
    <mergeCell ref="A14:F14"/>
    <mergeCell ref="AP14:BC14"/>
    <mergeCell ref="BD14:BQ14"/>
    <mergeCell ref="A8:F8"/>
    <mergeCell ref="BR14:CE14"/>
    <mergeCell ref="A9:F9"/>
    <mergeCell ref="BR9:CE9"/>
    <mergeCell ref="BD10:BQ10"/>
    <mergeCell ref="A12:F12"/>
    <mergeCell ref="AP12:BC12"/>
    <mergeCell ref="EL13:EX13"/>
    <mergeCell ref="BR15:CE15"/>
    <mergeCell ref="CF15:CS15"/>
    <mergeCell ref="CT15:DI15"/>
    <mergeCell ref="DJ15:DX15"/>
    <mergeCell ref="BR13:CE13"/>
    <mergeCell ref="CF13:CS13"/>
    <mergeCell ref="CT13:DI13"/>
    <mergeCell ref="CT14:DI14"/>
    <mergeCell ref="DJ13:DX13"/>
    <mergeCell ref="A15:F15"/>
    <mergeCell ref="AP15:BC15"/>
    <mergeCell ref="BD15:BQ15"/>
    <mergeCell ref="DY16:EK16"/>
    <mergeCell ref="EL16:EX16"/>
    <mergeCell ref="DY15:EK15"/>
    <mergeCell ref="EL15:EX15"/>
    <mergeCell ref="A16:F16"/>
    <mergeCell ref="AP16:BC16"/>
    <mergeCell ref="BD16:BQ16"/>
    <mergeCell ref="A17:F17"/>
    <mergeCell ref="AP17:BC17"/>
    <mergeCell ref="BD17:BQ17"/>
    <mergeCell ref="BR17:CE17"/>
    <mergeCell ref="CF17:CS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I12"/>
  <sheetViews>
    <sheetView view="pageBreakPreview" zoomScaleSheetLayoutView="100" zoomScalePageLayoutView="0" workbookViewId="0" topLeftCell="A1">
      <selection activeCell="G8" sqref="G8:AA8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9" s="5" customFormat="1" ht="29.25" customHeight="1">
      <c r="A2" s="415" t="s">
        <v>179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</row>
    <row r="3" s="5" customFormat="1" ht="11.25" customHeight="1"/>
    <row r="4" spans="1:139" s="3" customFormat="1" ht="20.25" customHeight="1">
      <c r="A4" s="286" t="s">
        <v>3</v>
      </c>
      <c r="B4" s="298"/>
      <c r="C4" s="298"/>
      <c r="D4" s="298"/>
      <c r="E4" s="298"/>
      <c r="F4" s="299"/>
      <c r="G4" s="286" t="s">
        <v>46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9"/>
      <c r="AB4" s="286" t="s">
        <v>222</v>
      </c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9"/>
      <c r="AP4" s="286" t="s">
        <v>55</v>
      </c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9"/>
      <c r="BD4" s="286" t="s">
        <v>78</v>
      </c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86" t="s">
        <v>240</v>
      </c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9"/>
      <c r="CF4" s="147" t="s">
        <v>0</v>
      </c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4"/>
    </row>
    <row r="5" spans="1:139" s="3" customFormat="1" ht="68.25" customHeight="1">
      <c r="A5" s="300"/>
      <c r="B5" s="301"/>
      <c r="C5" s="301"/>
      <c r="D5" s="301"/>
      <c r="E5" s="301"/>
      <c r="F5" s="302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300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2"/>
      <c r="AP5" s="300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2"/>
      <c r="BD5" s="300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0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2"/>
      <c r="CF5" s="215" t="s">
        <v>173</v>
      </c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83"/>
      <c r="CT5" s="215" t="s">
        <v>181</v>
      </c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83"/>
      <c r="DJ5" s="216" t="s">
        <v>19</v>
      </c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7"/>
    </row>
    <row r="6" spans="1:139" s="3" customFormat="1" ht="27" customHeight="1">
      <c r="A6" s="303"/>
      <c r="B6" s="304"/>
      <c r="C6" s="304"/>
      <c r="D6" s="304"/>
      <c r="E6" s="304"/>
      <c r="F6" s="305"/>
      <c r="G6" s="303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3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5"/>
      <c r="AP6" s="303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5"/>
      <c r="BD6" s="303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3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5"/>
      <c r="CF6" s="180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4"/>
      <c r="CT6" s="180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4"/>
      <c r="DJ6" s="147" t="s">
        <v>2</v>
      </c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9"/>
      <c r="DW6" s="147" t="s">
        <v>44</v>
      </c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9"/>
    </row>
    <row r="7" spans="1:139" s="7" customFormat="1" ht="12.75">
      <c r="A7" s="295">
        <v>1</v>
      </c>
      <c r="B7" s="306"/>
      <c r="C7" s="306"/>
      <c r="D7" s="306"/>
      <c r="E7" s="306"/>
      <c r="F7" s="307"/>
      <c r="G7" s="295">
        <v>2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295">
        <v>3</v>
      </c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7"/>
      <c r="AP7" s="295">
        <v>4</v>
      </c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7"/>
      <c r="BD7" s="295">
        <v>5</v>
      </c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295">
        <v>6</v>
      </c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295">
        <v>7</v>
      </c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7"/>
      <c r="CT7" s="295">
        <v>8</v>
      </c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7"/>
      <c r="DJ7" s="295">
        <v>9</v>
      </c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7"/>
      <c r="DW7" s="295">
        <v>10</v>
      </c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7"/>
    </row>
    <row r="8" spans="1:139" s="6" customFormat="1" ht="26.25" customHeight="1">
      <c r="A8" s="336" t="s">
        <v>6</v>
      </c>
      <c r="B8" s="337"/>
      <c r="C8" s="337"/>
      <c r="D8" s="337"/>
      <c r="E8" s="337"/>
      <c r="F8" s="338"/>
      <c r="G8" s="279" t="s">
        <v>84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68" t="s">
        <v>1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70"/>
      <c r="AP8" s="268" t="s">
        <v>1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70"/>
      <c r="BD8" s="268" t="s">
        <v>1</v>
      </c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71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271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8"/>
      <c r="CT8" s="271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/>
      <c r="DJ8" s="271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8"/>
      <c r="DW8" s="271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8"/>
    </row>
    <row r="9" spans="1:139" s="6" customFormat="1" ht="146.25" customHeight="1">
      <c r="A9" s="336" t="s">
        <v>26</v>
      </c>
      <c r="B9" s="337"/>
      <c r="C9" s="337"/>
      <c r="D9" s="337"/>
      <c r="E9" s="337"/>
      <c r="F9" s="338"/>
      <c r="G9" s="279" t="s">
        <v>85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1"/>
      <c r="AB9" s="271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8"/>
      <c r="BD9" s="271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8"/>
      <c r="CT9" s="271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71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8"/>
      <c r="DW9" s="271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8"/>
    </row>
    <row r="10" spans="1:139" s="6" customFormat="1" ht="33" customHeight="1">
      <c r="A10" s="336" t="s">
        <v>27</v>
      </c>
      <c r="B10" s="337"/>
      <c r="C10" s="337"/>
      <c r="D10" s="337"/>
      <c r="E10" s="337"/>
      <c r="F10" s="338"/>
      <c r="G10" s="279" t="s">
        <v>86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1"/>
      <c r="AB10" s="27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8"/>
      <c r="BD10" s="271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71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8"/>
      <c r="CT10" s="271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8"/>
      <c r="DJ10" s="271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8"/>
      <c r="DW10" s="271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8"/>
    </row>
    <row r="11" spans="1:139" s="6" customFormat="1" ht="16.5" customHeight="1">
      <c r="A11" s="416" t="s">
        <v>17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4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71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8"/>
      <c r="CT11" s="271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8"/>
      <c r="DJ11" s="271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8"/>
      <c r="DW11" s="271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8"/>
    </row>
    <row r="12" spans="1:139" ht="59.25" customHeight="1">
      <c r="A12" s="322" t="s">
        <v>249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</row>
  </sheetData>
  <sheetProtection/>
  <mergeCells count="60">
    <mergeCell ref="A12:EI12"/>
    <mergeCell ref="AB4:AO6"/>
    <mergeCell ref="AB7:AO7"/>
    <mergeCell ref="AB8:AO8"/>
    <mergeCell ref="AB9:AO9"/>
    <mergeCell ref="AB10:AO10"/>
    <mergeCell ref="A11:BQ11"/>
    <mergeCell ref="G10:AA10"/>
    <mergeCell ref="G9:AA9"/>
    <mergeCell ref="G8:AA8"/>
    <mergeCell ref="BR11:CE11"/>
    <mergeCell ref="CF11:CS11"/>
    <mergeCell ref="CT11:DI11"/>
    <mergeCell ref="DJ8:DV8"/>
    <mergeCell ref="DW8:EI8"/>
    <mergeCell ref="DJ9:DV9"/>
    <mergeCell ref="DW9:EI9"/>
    <mergeCell ref="DJ11:DV11"/>
    <mergeCell ref="DW11:EI11"/>
    <mergeCell ref="DJ10:DV10"/>
    <mergeCell ref="DW10:EI10"/>
    <mergeCell ref="A8:F8"/>
    <mergeCell ref="CT8:DI8"/>
    <mergeCell ref="BD8:BQ8"/>
    <mergeCell ref="BR8:CE8"/>
    <mergeCell ref="CF8:CS8"/>
    <mergeCell ref="A10:F10"/>
    <mergeCell ref="AP10:BC10"/>
    <mergeCell ref="BD10:BQ10"/>
    <mergeCell ref="BR9:CE9"/>
    <mergeCell ref="CF7:CS7"/>
    <mergeCell ref="BD7:BQ7"/>
    <mergeCell ref="DW6:EI6"/>
    <mergeCell ref="CF4:EI4"/>
    <mergeCell ref="CF5:CS6"/>
    <mergeCell ref="CT5:DI6"/>
    <mergeCell ref="DJ7:DV7"/>
    <mergeCell ref="DW7:EI7"/>
    <mergeCell ref="DJ6:DV6"/>
    <mergeCell ref="CT7:DI7"/>
    <mergeCell ref="BD9:BQ9"/>
    <mergeCell ref="CF9:CS9"/>
    <mergeCell ref="G4:AA6"/>
    <mergeCell ref="DJ5:EI5"/>
    <mergeCell ref="G7:AA7"/>
    <mergeCell ref="A2:EI2"/>
    <mergeCell ref="AP8:BC8"/>
    <mergeCell ref="A7:F7"/>
    <mergeCell ref="AP7:BC7"/>
    <mergeCell ref="BR7:CE7"/>
    <mergeCell ref="BR10:CE10"/>
    <mergeCell ref="CF10:CS10"/>
    <mergeCell ref="CT10:DI10"/>
    <mergeCell ref="A4:F6"/>
    <mergeCell ref="AP4:BC6"/>
    <mergeCell ref="BR4:CE6"/>
    <mergeCell ref="BD4:BQ6"/>
    <mergeCell ref="CT9:DI9"/>
    <mergeCell ref="A9:F9"/>
    <mergeCell ref="AP9:BC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DT18"/>
  <sheetViews>
    <sheetView zoomScaleSheetLayoutView="100" zoomScalePageLayoutView="0" workbookViewId="0" topLeftCell="A1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5" customFormat="1" ht="3" customHeight="1"/>
    <row r="2" s="5" customFormat="1" ht="15">
      <c r="A2" s="5" t="s">
        <v>87</v>
      </c>
    </row>
    <row r="3" s="5" customFormat="1" ht="18" customHeight="1">
      <c r="A3" s="5" t="s">
        <v>88</v>
      </c>
    </row>
    <row r="4" s="5" customFormat="1" ht="12.75" customHeight="1"/>
    <row r="5" spans="1:124" s="3" customFormat="1" ht="16.5" customHeight="1">
      <c r="A5" s="286" t="s">
        <v>3</v>
      </c>
      <c r="B5" s="298"/>
      <c r="C5" s="298"/>
      <c r="D5" s="298"/>
      <c r="E5" s="298"/>
      <c r="F5" s="299"/>
      <c r="G5" s="286" t="s">
        <v>24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9"/>
      <c r="Z5" s="286" t="s">
        <v>90</v>
      </c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9"/>
      <c r="AM5" s="286" t="s">
        <v>91</v>
      </c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9"/>
      <c r="AZ5" s="286" t="s">
        <v>92</v>
      </c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86" t="s">
        <v>93</v>
      </c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9"/>
      <c r="BX5" s="147" t="s">
        <v>0</v>
      </c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9"/>
    </row>
    <row r="6" spans="1:124" s="3" customFormat="1" ht="85.5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2"/>
      <c r="Z6" s="300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2"/>
      <c r="AM6" s="300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2"/>
      <c r="AZ6" s="300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0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2"/>
      <c r="BX6" s="215" t="s">
        <v>173</v>
      </c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83"/>
      <c r="CK6" s="215" t="s">
        <v>181</v>
      </c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3"/>
      <c r="CZ6" s="147" t="s">
        <v>19</v>
      </c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4"/>
    </row>
    <row r="7" spans="1:124" s="3" customFormat="1" ht="28.5" customHeight="1">
      <c r="A7" s="303"/>
      <c r="B7" s="304"/>
      <c r="C7" s="304"/>
      <c r="D7" s="304"/>
      <c r="E7" s="304"/>
      <c r="F7" s="305"/>
      <c r="G7" s="303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5"/>
      <c r="Z7" s="303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5"/>
      <c r="AM7" s="303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5"/>
      <c r="AZ7" s="303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3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5"/>
      <c r="BX7" s="180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4"/>
      <c r="CK7" s="180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4"/>
      <c r="CZ7" s="147" t="s">
        <v>2</v>
      </c>
      <c r="DA7" s="148"/>
      <c r="DB7" s="148"/>
      <c r="DC7" s="148"/>
      <c r="DD7" s="148"/>
      <c r="DE7" s="148"/>
      <c r="DF7" s="148"/>
      <c r="DG7" s="148"/>
      <c r="DH7" s="148"/>
      <c r="DI7" s="148"/>
      <c r="DJ7" s="149"/>
      <c r="DK7" s="147" t="s">
        <v>44</v>
      </c>
      <c r="DL7" s="148"/>
      <c r="DM7" s="148"/>
      <c r="DN7" s="148"/>
      <c r="DO7" s="148"/>
      <c r="DP7" s="148"/>
      <c r="DQ7" s="148"/>
      <c r="DR7" s="148"/>
      <c r="DS7" s="148"/>
      <c r="DT7" s="149"/>
    </row>
    <row r="8" spans="1:124" s="7" customFormat="1" ht="12.75">
      <c r="A8" s="295">
        <v>1</v>
      </c>
      <c r="B8" s="306"/>
      <c r="C8" s="306"/>
      <c r="D8" s="306"/>
      <c r="E8" s="306"/>
      <c r="F8" s="307"/>
      <c r="G8" s="29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7"/>
      <c r="Z8" s="295">
        <v>3</v>
      </c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7"/>
      <c r="AM8" s="295">
        <v>4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7"/>
      <c r="AZ8" s="295">
        <v>5</v>
      </c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295">
        <v>6</v>
      </c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7"/>
      <c r="BX8" s="295">
        <v>7</v>
      </c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7"/>
      <c r="CK8" s="295">
        <v>8</v>
      </c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7"/>
      <c r="CZ8" s="295">
        <v>9</v>
      </c>
      <c r="DA8" s="306"/>
      <c r="DB8" s="306"/>
      <c r="DC8" s="306"/>
      <c r="DD8" s="306"/>
      <c r="DE8" s="306"/>
      <c r="DF8" s="306"/>
      <c r="DG8" s="306"/>
      <c r="DH8" s="306"/>
      <c r="DI8" s="306"/>
      <c r="DJ8" s="307"/>
      <c r="DK8" s="295">
        <v>10</v>
      </c>
      <c r="DL8" s="306"/>
      <c r="DM8" s="306"/>
      <c r="DN8" s="306"/>
      <c r="DO8" s="306"/>
      <c r="DP8" s="306"/>
      <c r="DQ8" s="306"/>
      <c r="DR8" s="306"/>
      <c r="DS8" s="306"/>
      <c r="DT8" s="307"/>
    </row>
    <row r="9" spans="1:124" s="6" customFormat="1" ht="52.5" customHeight="1">
      <c r="A9" s="259" t="s">
        <v>6</v>
      </c>
      <c r="B9" s="260"/>
      <c r="C9" s="260"/>
      <c r="D9" s="260"/>
      <c r="E9" s="260"/>
      <c r="F9" s="261"/>
      <c r="G9" s="279" t="s">
        <v>95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1"/>
      <c r="Z9" s="271">
        <v>5</v>
      </c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8"/>
      <c r="AM9" s="271">
        <v>12</v>
      </c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8"/>
      <c r="AZ9" s="251">
        <v>2650</v>
      </c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1">
        <f>Z9*AM9*AZ9</f>
        <v>159000</v>
      </c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3"/>
      <c r="BX9" s="251">
        <f>BL9</f>
        <v>159000</v>
      </c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3"/>
      <c r="CK9" s="251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3"/>
      <c r="CZ9" s="251"/>
      <c r="DA9" s="252"/>
      <c r="DB9" s="252"/>
      <c r="DC9" s="252"/>
      <c r="DD9" s="252"/>
      <c r="DE9" s="252"/>
      <c r="DF9" s="252"/>
      <c r="DG9" s="252"/>
      <c r="DH9" s="252"/>
      <c r="DI9" s="252"/>
      <c r="DJ9" s="253"/>
      <c r="DK9" s="251"/>
      <c r="DL9" s="252"/>
      <c r="DM9" s="252"/>
      <c r="DN9" s="252"/>
      <c r="DO9" s="252"/>
      <c r="DP9" s="252"/>
      <c r="DQ9" s="252"/>
      <c r="DR9" s="252"/>
      <c r="DS9" s="252"/>
      <c r="DT9" s="253"/>
    </row>
    <row r="10" spans="1:124" s="6" customFormat="1" ht="91.5" customHeight="1">
      <c r="A10" s="259" t="s">
        <v>7</v>
      </c>
      <c r="B10" s="260"/>
      <c r="C10" s="260"/>
      <c r="D10" s="260"/>
      <c r="E10" s="260"/>
      <c r="F10" s="261"/>
      <c r="G10" s="279" t="s">
        <v>94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1"/>
      <c r="Z10" s="271">
        <v>5</v>
      </c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8"/>
      <c r="AM10" s="271">
        <v>12</v>
      </c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8"/>
      <c r="AZ10" s="251">
        <v>1750</v>
      </c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1">
        <f>Z10*AM10*AZ10</f>
        <v>105000</v>
      </c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3"/>
      <c r="BX10" s="251">
        <f>BL10</f>
        <v>105000</v>
      </c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3"/>
      <c r="CK10" s="251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3"/>
      <c r="CZ10" s="251"/>
      <c r="DA10" s="252"/>
      <c r="DB10" s="252"/>
      <c r="DC10" s="252"/>
      <c r="DD10" s="252"/>
      <c r="DE10" s="252"/>
      <c r="DF10" s="252"/>
      <c r="DG10" s="252"/>
      <c r="DH10" s="252"/>
      <c r="DI10" s="252"/>
      <c r="DJ10" s="253"/>
      <c r="DK10" s="251"/>
      <c r="DL10" s="252"/>
      <c r="DM10" s="252"/>
      <c r="DN10" s="252"/>
      <c r="DO10" s="252"/>
      <c r="DP10" s="252"/>
      <c r="DQ10" s="252"/>
      <c r="DR10" s="252"/>
      <c r="DS10" s="252"/>
      <c r="DT10" s="253"/>
    </row>
    <row r="11" spans="1:124" s="6" customFormat="1" ht="26.25" customHeight="1">
      <c r="A11" s="259" t="s">
        <v>8</v>
      </c>
      <c r="B11" s="260"/>
      <c r="C11" s="260"/>
      <c r="D11" s="260"/>
      <c r="E11" s="260"/>
      <c r="F11" s="261"/>
      <c r="G11" s="279" t="s">
        <v>96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271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8"/>
      <c r="AM11" s="271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8"/>
      <c r="AZ11" s="251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1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3"/>
      <c r="BX11" s="251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3"/>
      <c r="CK11" s="251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3"/>
      <c r="CZ11" s="251"/>
      <c r="DA11" s="252"/>
      <c r="DB11" s="252"/>
      <c r="DC11" s="252"/>
      <c r="DD11" s="252"/>
      <c r="DE11" s="252"/>
      <c r="DF11" s="252"/>
      <c r="DG11" s="252"/>
      <c r="DH11" s="252"/>
      <c r="DI11" s="252"/>
      <c r="DJ11" s="253"/>
      <c r="DK11" s="251"/>
      <c r="DL11" s="252"/>
      <c r="DM11" s="252"/>
      <c r="DN11" s="252"/>
      <c r="DO11" s="252"/>
      <c r="DP11" s="252"/>
      <c r="DQ11" s="252"/>
      <c r="DR11" s="252"/>
      <c r="DS11" s="252"/>
      <c r="DT11" s="253"/>
    </row>
    <row r="12" spans="1:124" s="6" customFormat="1" ht="78.75" customHeight="1">
      <c r="A12" s="259" t="s">
        <v>9</v>
      </c>
      <c r="B12" s="260"/>
      <c r="C12" s="260"/>
      <c r="D12" s="260"/>
      <c r="E12" s="260"/>
      <c r="F12" s="261"/>
      <c r="G12" s="279" t="s">
        <v>97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1"/>
      <c r="Z12" s="271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8"/>
      <c r="AM12" s="271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8"/>
      <c r="AZ12" s="251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1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1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3"/>
      <c r="CK12" s="251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3"/>
      <c r="CZ12" s="251"/>
      <c r="DA12" s="252"/>
      <c r="DB12" s="252"/>
      <c r="DC12" s="252"/>
      <c r="DD12" s="252"/>
      <c r="DE12" s="252"/>
      <c r="DF12" s="252"/>
      <c r="DG12" s="252"/>
      <c r="DH12" s="252"/>
      <c r="DI12" s="252"/>
      <c r="DJ12" s="253"/>
      <c r="DK12" s="251"/>
      <c r="DL12" s="252"/>
      <c r="DM12" s="252"/>
      <c r="DN12" s="252"/>
      <c r="DO12" s="252"/>
      <c r="DP12" s="252"/>
      <c r="DQ12" s="252"/>
      <c r="DR12" s="252"/>
      <c r="DS12" s="252"/>
      <c r="DT12" s="253"/>
    </row>
    <row r="13" spans="1:124" s="6" customFormat="1" ht="80.25" customHeight="1">
      <c r="A13" s="259" t="s">
        <v>10</v>
      </c>
      <c r="B13" s="260"/>
      <c r="C13" s="260"/>
      <c r="D13" s="260"/>
      <c r="E13" s="260"/>
      <c r="F13" s="261"/>
      <c r="G13" s="279" t="s">
        <v>98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  <c r="Z13" s="271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8"/>
      <c r="AM13" s="271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8"/>
      <c r="AZ13" s="251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1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3"/>
      <c r="BX13" s="251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3"/>
      <c r="CK13" s="251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3"/>
      <c r="CZ13" s="251"/>
      <c r="DA13" s="252"/>
      <c r="DB13" s="252"/>
      <c r="DC13" s="252"/>
      <c r="DD13" s="252"/>
      <c r="DE13" s="252"/>
      <c r="DF13" s="252"/>
      <c r="DG13" s="252"/>
      <c r="DH13" s="252"/>
      <c r="DI13" s="252"/>
      <c r="DJ13" s="253"/>
      <c r="DK13" s="251"/>
      <c r="DL13" s="252"/>
      <c r="DM13" s="252"/>
      <c r="DN13" s="252"/>
      <c r="DO13" s="252"/>
      <c r="DP13" s="252"/>
      <c r="DQ13" s="252"/>
      <c r="DR13" s="252"/>
      <c r="DS13" s="252"/>
      <c r="DT13" s="253"/>
    </row>
    <row r="14" spans="1:124" s="6" customFormat="1" ht="52.5" customHeight="1">
      <c r="A14" s="259" t="s">
        <v>13</v>
      </c>
      <c r="B14" s="260"/>
      <c r="C14" s="260"/>
      <c r="D14" s="260"/>
      <c r="E14" s="260"/>
      <c r="F14" s="261"/>
      <c r="G14" s="279" t="s">
        <v>99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Z14" s="271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8"/>
      <c r="AM14" s="271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8"/>
      <c r="AZ14" s="251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1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3"/>
      <c r="BX14" s="251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3"/>
      <c r="CK14" s="251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3"/>
      <c r="CZ14" s="251"/>
      <c r="DA14" s="252"/>
      <c r="DB14" s="252"/>
      <c r="DC14" s="252"/>
      <c r="DD14" s="252"/>
      <c r="DE14" s="252"/>
      <c r="DF14" s="252"/>
      <c r="DG14" s="252"/>
      <c r="DH14" s="252"/>
      <c r="DI14" s="252"/>
      <c r="DJ14" s="253"/>
      <c r="DK14" s="251"/>
      <c r="DL14" s="252"/>
      <c r="DM14" s="252"/>
      <c r="DN14" s="252"/>
      <c r="DO14" s="252"/>
      <c r="DP14" s="252"/>
      <c r="DQ14" s="252"/>
      <c r="DR14" s="252"/>
      <c r="DS14" s="252"/>
      <c r="DT14" s="253"/>
    </row>
    <row r="15" spans="1:124" s="6" customFormat="1" ht="26.25" customHeight="1">
      <c r="A15" s="259" t="s">
        <v>100</v>
      </c>
      <c r="B15" s="260"/>
      <c r="C15" s="260"/>
      <c r="D15" s="260"/>
      <c r="E15" s="260"/>
      <c r="F15" s="261"/>
      <c r="G15" s="279" t="s">
        <v>263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1"/>
      <c r="Z15" s="271">
        <v>4</v>
      </c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8"/>
      <c r="AM15" s="271">
        <v>12</v>
      </c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8"/>
      <c r="AZ15" s="251">
        <v>2162.9167</v>
      </c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1">
        <f>Z15*AM15*AZ15</f>
        <v>103820.00160000002</v>
      </c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3"/>
      <c r="BX15" s="251">
        <f>BL15</f>
        <v>103820.00160000002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51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3"/>
      <c r="CZ15" s="251"/>
      <c r="DA15" s="252"/>
      <c r="DB15" s="252"/>
      <c r="DC15" s="252"/>
      <c r="DD15" s="252"/>
      <c r="DE15" s="252"/>
      <c r="DF15" s="252"/>
      <c r="DG15" s="252"/>
      <c r="DH15" s="252"/>
      <c r="DI15" s="252"/>
      <c r="DJ15" s="253"/>
      <c r="DK15" s="251"/>
      <c r="DL15" s="252"/>
      <c r="DM15" s="252"/>
      <c r="DN15" s="252"/>
      <c r="DO15" s="252"/>
      <c r="DP15" s="252"/>
      <c r="DQ15" s="252"/>
      <c r="DR15" s="252"/>
      <c r="DS15" s="252"/>
      <c r="DT15" s="253"/>
    </row>
    <row r="16" spans="1:124" s="6" customFormat="1" ht="66.75" customHeight="1">
      <c r="A16" s="259" t="s">
        <v>101</v>
      </c>
      <c r="B16" s="260"/>
      <c r="C16" s="260"/>
      <c r="D16" s="260"/>
      <c r="E16" s="260"/>
      <c r="F16" s="261"/>
      <c r="G16" s="279" t="s">
        <v>102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  <c r="Z16" s="271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8"/>
      <c r="AM16" s="271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8"/>
      <c r="AZ16" s="251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1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251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3"/>
      <c r="CK16" s="251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3"/>
      <c r="CZ16" s="251"/>
      <c r="DA16" s="252"/>
      <c r="DB16" s="252"/>
      <c r="DC16" s="252"/>
      <c r="DD16" s="252"/>
      <c r="DE16" s="252"/>
      <c r="DF16" s="252"/>
      <c r="DG16" s="252"/>
      <c r="DH16" s="252"/>
      <c r="DI16" s="252"/>
      <c r="DJ16" s="253"/>
      <c r="DK16" s="251"/>
      <c r="DL16" s="252"/>
      <c r="DM16" s="252"/>
      <c r="DN16" s="252"/>
      <c r="DO16" s="252"/>
      <c r="DP16" s="252"/>
      <c r="DQ16" s="252"/>
      <c r="DR16" s="252"/>
      <c r="DS16" s="252"/>
      <c r="DT16" s="253"/>
    </row>
    <row r="17" spans="1:124" s="6" customFormat="1" ht="39" customHeight="1">
      <c r="A17" s="310"/>
      <c r="B17" s="311"/>
      <c r="C17" s="311"/>
      <c r="D17" s="311"/>
      <c r="E17" s="311"/>
      <c r="F17" s="312"/>
      <c r="G17" s="279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271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8"/>
      <c r="AM17" s="271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8"/>
      <c r="AZ17" s="251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1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BX17" s="251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3"/>
      <c r="CK17" s="251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3"/>
      <c r="CZ17" s="251"/>
      <c r="DA17" s="252"/>
      <c r="DB17" s="252"/>
      <c r="DC17" s="252"/>
      <c r="DD17" s="252"/>
      <c r="DE17" s="252"/>
      <c r="DF17" s="252"/>
      <c r="DG17" s="252"/>
      <c r="DH17" s="252"/>
      <c r="DI17" s="252"/>
      <c r="DJ17" s="253"/>
      <c r="DK17" s="251"/>
      <c r="DL17" s="252"/>
      <c r="DM17" s="252"/>
      <c r="DN17" s="252"/>
      <c r="DO17" s="252"/>
      <c r="DP17" s="252"/>
      <c r="DQ17" s="252"/>
      <c r="DR17" s="252"/>
      <c r="DS17" s="252"/>
      <c r="DT17" s="253"/>
    </row>
    <row r="18" spans="1:124" s="6" customFormat="1" ht="16.5" customHeight="1">
      <c r="A18" s="313" t="s">
        <v>17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4"/>
      <c r="BL18" s="251">
        <f>BL15+BL10+BL9</f>
        <v>367820.0016</v>
      </c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8"/>
      <c r="BX18" s="251">
        <f>BX15+BX10+BX9</f>
        <v>367820.0016</v>
      </c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8"/>
      <c r="CK18" s="271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8"/>
      <c r="CZ18" s="271"/>
      <c r="DA18" s="257"/>
      <c r="DB18" s="257"/>
      <c r="DC18" s="257"/>
      <c r="DD18" s="257"/>
      <c r="DE18" s="257"/>
      <c r="DF18" s="257"/>
      <c r="DG18" s="257"/>
      <c r="DH18" s="257"/>
      <c r="DI18" s="257"/>
      <c r="DJ18" s="258"/>
      <c r="DK18" s="271"/>
      <c r="DL18" s="257"/>
      <c r="DM18" s="257"/>
      <c r="DN18" s="257"/>
      <c r="DO18" s="257"/>
      <c r="DP18" s="257"/>
      <c r="DQ18" s="257"/>
      <c r="DR18" s="257"/>
      <c r="DS18" s="257"/>
      <c r="DT18" s="258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AW20" sqref="AW20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103</v>
      </c>
    </row>
    <row r="3" s="5" customFormat="1" ht="12.75" customHeight="1"/>
    <row r="4" spans="1:125" s="3" customFormat="1" ht="12" customHeight="1">
      <c r="A4" s="286" t="s">
        <v>3</v>
      </c>
      <c r="B4" s="298"/>
      <c r="C4" s="298"/>
      <c r="D4" s="298"/>
      <c r="E4" s="298"/>
      <c r="F4" s="299"/>
      <c r="G4" s="286" t="s">
        <v>24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9"/>
      <c r="AB4" s="286" t="s">
        <v>104</v>
      </c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9"/>
      <c r="AP4" s="286" t="s">
        <v>105</v>
      </c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86" t="s">
        <v>106</v>
      </c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9"/>
      <c r="BR4" s="147" t="s">
        <v>0</v>
      </c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4"/>
    </row>
    <row r="5" spans="1:125" s="3" customFormat="1" ht="68.25" customHeight="1">
      <c r="A5" s="300"/>
      <c r="B5" s="301"/>
      <c r="C5" s="301"/>
      <c r="D5" s="301"/>
      <c r="E5" s="301"/>
      <c r="F5" s="302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300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2"/>
      <c r="AP5" s="300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0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2"/>
      <c r="BR5" s="215" t="s">
        <v>173</v>
      </c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83"/>
      <c r="CF5" s="215" t="s">
        <v>181</v>
      </c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83"/>
      <c r="CV5" s="216" t="s">
        <v>19</v>
      </c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7"/>
    </row>
    <row r="6" spans="1:125" s="3" customFormat="1" ht="30.75" customHeight="1">
      <c r="A6" s="303"/>
      <c r="B6" s="304"/>
      <c r="C6" s="304"/>
      <c r="D6" s="304"/>
      <c r="E6" s="304"/>
      <c r="F6" s="305"/>
      <c r="G6" s="303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3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5"/>
      <c r="AP6" s="303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3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5"/>
      <c r="BR6" s="180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4"/>
      <c r="CF6" s="180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4"/>
      <c r="CV6" s="147" t="s">
        <v>2</v>
      </c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9"/>
      <c r="DI6" s="147" t="s">
        <v>44</v>
      </c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9"/>
    </row>
    <row r="7" spans="1:125" s="7" customFormat="1" ht="12.75">
      <c r="A7" s="295">
        <v>1</v>
      </c>
      <c r="B7" s="306"/>
      <c r="C7" s="306"/>
      <c r="D7" s="306"/>
      <c r="E7" s="306"/>
      <c r="F7" s="307"/>
      <c r="G7" s="295">
        <v>2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295">
        <v>3</v>
      </c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7"/>
      <c r="AP7" s="295">
        <v>4</v>
      </c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295">
        <v>5</v>
      </c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7"/>
      <c r="BR7" s="295">
        <v>6</v>
      </c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295">
        <v>7</v>
      </c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7"/>
      <c r="CV7" s="295">
        <v>8</v>
      </c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7"/>
      <c r="DI7" s="295">
        <v>9</v>
      </c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7"/>
    </row>
    <row r="8" spans="1:125" s="6" customFormat="1" ht="40.5" customHeight="1">
      <c r="A8" s="336" t="s">
        <v>6</v>
      </c>
      <c r="B8" s="337"/>
      <c r="C8" s="337"/>
      <c r="D8" s="337"/>
      <c r="E8" s="337"/>
      <c r="F8" s="338"/>
      <c r="G8" s="279" t="s">
        <v>107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71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8"/>
      <c r="AP8" s="271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71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8"/>
      <c r="BR8" s="271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271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8"/>
      <c r="CV8" s="271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8"/>
      <c r="DI8" s="271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8"/>
    </row>
    <row r="9" spans="1:125" s="6" customFormat="1" ht="66.75" customHeight="1">
      <c r="A9" s="336" t="s">
        <v>7</v>
      </c>
      <c r="B9" s="337"/>
      <c r="C9" s="337"/>
      <c r="D9" s="337"/>
      <c r="E9" s="337"/>
      <c r="F9" s="338"/>
      <c r="G9" s="279" t="s">
        <v>108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1"/>
      <c r="AB9" s="271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71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8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8"/>
      <c r="CV9" s="271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8"/>
      <c r="DI9" s="271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8"/>
    </row>
    <row r="10" spans="1:125" s="6" customFormat="1" ht="16.5" customHeight="1">
      <c r="A10" s="339"/>
      <c r="B10" s="340"/>
      <c r="C10" s="340"/>
      <c r="D10" s="340"/>
      <c r="E10" s="340"/>
      <c r="F10" s="341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1"/>
      <c r="AB10" s="27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71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8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71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71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8"/>
      <c r="DI10" s="271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8"/>
    </row>
    <row r="11" spans="1:125" s="6" customFormat="1" ht="16.5" customHeight="1">
      <c r="A11" s="342" t="s">
        <v>17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4"/>
      <c r="BD11" s="271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8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71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8"/>
      <c r="CV11" s="271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271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8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EB22"/>
  <sheetViews>
    <sheetView zoomScaleSheetLayoutView="100" zoomScalePageLayoutView="0" workbookViewId="0" topLeftCell="A13">
      <selection activeCell="EC20" sqref="EC20"/>
    </sheetView>
  </sheetViews>
  <sheetFormatPr defaultColWidth="0.875" defaultRowHeight="12.75"/>
  <cols>
    <col min="1" max="23" width="0.875" style="1" customWidth="1"/>
    <col min="24" max="24" width="2.75390625" style="1" customWidth="1"/>
    <col min="25" max="16384" width="0.875" style="1" customWidth="1"/>
  </cols>
  <sheetData>
    <row r="1" s="5" customFormat="1" ht="3" customHeight="1"/>
    <row r="2" s="5" customFormat="1" ht="15">
      <c r="A2" s="5" t="s">
        <v>109</v>
      </c>
    </row>
    <row r="3" s="5" customFormat="1" ht="12.75" customHeight="1"/>
    <row r="4" spans="1:132" s="3" customFormat="1" ht="11.25" customHeight="1">
      <c r="A4" s="286" t="s">
        <v>3</v>
      </c>
      <c r="B4" s="298"/>
      <c r="C4" s="298"/>
      <c r="D4" s="298"/>
      <c r="E4" s="298"/>
      <c r="F4" s="299"/>
      <c r="G4" s="286" t="s">
        <v>46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9"/>
      <c r="Y4" s="286" t="s">
        <v>250</v>
      </c>
      <c r="Z4" s="298"/>
      <c r="AA4" s="298"/>
      <c r="AB4" s="298"/>
      <c r="AC4" s="298"/>
      <c r="AD4" s="298"/>
      <c r="AE4" s="298"/>
      <c r="AF4" s="298"/>
      <c r="AG4" s="298"/>
      <c r="AH4" s="298"/>
      <c r="AI4" s="299"/>
      <c r="AJ4" s="286" t="s">
        <v>110</v>
      </c>
      <c r="AK4" s="298"/>
      <c r="AL4" s="298"/>
      <c r="AM4" s="298"/>
      <c r="AN4" s="298"/>
      <c r="AO4" s="298"/>
      <c r="AP4" s="298"/>
      <c r="AQ4" s="298"/>
      <c r="AR4" s="298"/>
      <c r="AS4" s="298"/>
      <c r="AT4" s="299"/>
      <c r="AU4" s="286" t="s">
        <v>111</v>
      </c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9"/>
      <c r="BH4" s="286" t="s">
        <v>112</v>
      </c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86" t="s">
        <v>251</v>
      </c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9"/>
      <c r="CF4" s="147" t="s">
        <v>0</v>
      </c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4"/>
    </row>
    <row r="5" spans="1:132" s="3" customFormat="1" ht="84" customHeight="1">
      <c r="A5" s="300"/>
      <c r="B5" s="301"/>
      <c r="C5" s="301"/>
      <c r="D5" s="301"/>
      <c r="E5" s="301"/>
      <c r="F5" s="302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2"/>
      <c r="Y5" s="300"/>
      <c r="Z5" s="301"/>
      <c r="AA5" s="301"/>
      <c r="AB5" s="301"/>
      <c r="AC5" s="301"/>
      <c r="AD5" s="301"/>
      <c r="AE5" s="301"/>
      <c r="AF5" s="301"/>
      <c r="AG5" s="301"/>
      <c r="AH5" s="301"/>
      <c r="AI5" s="302"/>
      <c r="AJ5" s="300"/>
      <c r="AK5" s="301"/>
      <c r="AL5" s="301"/>
      <c r="AM5" s="301"/>
      <c r="AN5" s="301"/>
      <c r="AO5" s="301"/>
      <c r="AP5" s="301"/>
      <c r="AQ5" s="301"/>
      <c r="AR5" s="301"/>
      <c r="AS5" s="301"/>
      <c r="AT5" s="302"/>
      <c r="AU5" s="300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2"/>
      <c r="BH5" s="300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0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2"/>
      <c r="CF5" s="218" t="s">
        <v>172</v>
      </c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8"/>
      <c r="CS5" s="218" t="s">
        <v>181</v>
      </c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8"/>
      <c r="DH5" s="221" t="s">
        <v>19</v>
      </c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3"/>
    </row>
    <row r="6" spans="1:132" s="3" customFormat="1" ht="26.25" customHeight="1">
      <c r="A6" s="303"/>
      <c r="B6" s="304"/>
      <c r="C6" s="304"/>
      <c r="D6" s="304"/>
      <c r="E6" s="304"/>
      <c r="F6" s="305"/>
      <c r="G6" s="303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  <c r="Y6" s="303"/>
      <c r="Z6" s="304"/>
      <c r="AA6" s="304"/>
      <c r="AB6" s="304"/>
      <c r="AC6" s="304"/>
      <c r="AD6" s="304"/>
      <c r="AE6" s="304"/>
      <c r="AF6" s="304"/>
      <c r="AG6" s="304"/>
      <c r="AH6" s="304"/>
      <c r="AI6" s="305"/>
      <c r="AJ6" s="303"/>
      <c r="AK6" s="304"/>
      <c r="AL6" s="304"/>
      <c r="AM6" s="304"/>
      <c r="AN6" s="304"/>
      <c r="AO6" s="304"/>
      <c r="AP6" s="304"/>
      <c r="AQ6" s="304"/>
      <c r="AR6" s="304"/>
      <c r="AS6" s="304"/>
      <c r="AT6" s="305"/>
      <c r="AU6" s="303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/>
      <c r="BH6" s="303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3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5"/>
      <c r="CF6" s="180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4"/>
      <c r="CS6" s="180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4"/>
      <c r="DH6" s="147" t="s">
        <v>2</v>
      </c>
      <c r="DI6" s="148"/>
      <c r="DJ6" s="148"/>
      <c r="DK6" s="148"/>
      <c r="DL6" s="148"/>
      <c r="DM6" s="148"/>
      <c r="DN6" s="148"/>
      <c r="DO6" s="148"/>
      <c r="DP6" s="148"/>
      <c r="DQ6" s="148"/>
      <c r="DR6" s="149"/>
      <c r="DS6" s="147" t="s">
        <v>20</v>
      </c>
      <c r="DT6" s="148"/>
      <c r="DU6" s="148"/>
      <c r="DV6" s="148"/>
      <c r="DW6" s="148"/>
      <c r="DX6" s="148"/>
      <c r="DY6" s="148"/>
      <c r="DZ6" s="148"/>
      <c r="EA6" s="148"/>
      <c r="EB6" s="149"/>
    </row>
    <row r="7" spans="1:132" s="7" customFormat="1" ht="12.75">
      <c r="A7" s="295">
        <v>1</v>
      </c>
      <c r="B7" s="306"/>
      <c r="C7" s="306"/>
      <c r="D7" s="306"/>
      <c r="E7" s="306"/>
      <c r="F7" s="307"/>
      <c r="G7" s="295">
        <v>2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  <c r="Y7" s="295">
        <v>3</v>
      </c>
      <c r="Z7" s="306"/>
      <c r="AA7" s="306"/>
      <c r="AB7" s="306"/>
      <c r="AC7" s="306"/>
      <c r="AD7" s="306"/>
      <c r="AE7" s="306"/>
      <c r="AF7" s="306"/>
      <c r="AG7" s="306"/>
      <c r="AH7" s="306"/>
      <c r="AI7" s="307"/>
      <c r="AJ7" s="295">
        <v>4</v>
      </c>
      <c r="AK7" s="306"/>
      <c r="AL7" s="306"/>
      <c r="AM7" s="306"/>
      <c r="AN7" s="306"/>
      <c r="AO7" s="306"/>
      <c r="AP7" s="306"/>
      <c r="AQ7" s="306"/>
      <c r="AR7" s="306"/>
      <c r="AS7" s="306"/>
      <c r="AT7" s="307"/>
      <c r="AU7" s="295">
        <v>5</v>
      </c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7"/>
      <c r="BH7" s="295">
        <v>6</v>
      </c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295">
        <v>7</v>
      </c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419">
        <v>8</v>
      </c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1"/>
      <c r="CS7" s="419">
        <v>9</v>
      </c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1"/>
      <c r="DH7" s="419">
        <v>10</v>
      </c>
      <c r="DI7" s="420"/>
      <c r="DJ7" s="420"/>
      <c r="DK7" s="420"/>
      <c r="DL7" s="420"/>
      <c r="DM7" s="420"/>
      <c r="DN7" s="420"/>
      <c r="DO7" s="420"/>
      <c r="DP7" s="420"/>
      <c r="DQ7" s="420"/>
      <c r="DR7" s="421"/>
      <c r="DS7" s="419">
        <v>11</v>
      </c>
      <c r="DT7" s="420"/>
      <c r="DU7" s="420"/>
      <c r="DV7" s="420"/>
      <c r="DW7" s="420"/>
      <c r="DX7" s="420"/>
      <c r="DY7" s="420"/>
      <c r="DZ7" s="420"/>
      <c r="EA7" s="420"/>
      <c r="EB7" s="421"/>
    </row>
    <row r="8" spans="1:132" s="6" customFormat="1" ht="35.25" customHeight="1">
      <c r="A8" s="259" t="s">
        <v>6</v>
      </c>
      <c r="B8" s="260"/>
      <c r="C8" s="260"/>
      <c r="D8" s="260"/>
      <c r="E8" s="260"/>
      <c r="F8" s="261"/>
      <c r="G8" s="279" t="s">
        <v>282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1"/>
      <c r="Y8" s="268">
        <v>247</v>
      </c>
      <c r="Z8" s="269"/>
      <c r="AA8" s="269"/>
      <c r="AB8" s="269"/>
      <c r="AC8" s="269"/>
      <c r="AD8" s="269"/>
      <c r="AE8" s="269"/>
      <c r="AF8" s="269"/>
      <c r="AG8" s="269"/>
      <c r="AH8" s="269"/>
      <c r="AI8" s="270"/>
      <c r="AJ8" s="268" t="s">
        <v>283</v>
      </c>
      <c r="AK8" s="269"/>
      <c r="AL8" s="269"/>
      <c r="AM8" s="269"/>
      <c r="AN8" s="269"/>
      <c r="AO8" s="269"/>
      <c r="AP8" s="269"/>
      <c r="AQ8" s="269"/>
      <c r="AR8" s="269"/>
      <c r="AS8" s="269"/>
      <c r="AT8" s="270"/>
      <c r="AU8" s="268">
        <v>225</v>
      </c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70"/>
      <c r="BH8" s="268">
        <v>2885.23</v>
      </c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51">
        <v>444930.8</v>
      </c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3"/>
      <c r="CF8" s="251">
        <f aca="true" t="shared" si="0" ref="CF8:CF13">BS8</f>
        <v>444930.8</v>
      </c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8"/>
      <c r="CS8" s="271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8"/>
      <c r="DH8" s="271"/>
      <c r="DI8" s="257"/>
      <c r="DJ8" s="257"/>
      <c r="DK8" s="257"/>
      <c r="DL8" s="257"/>
      <c r="DM8" s="257"/>
      <c r="DN8" s="257"/>
      <c r="DO8" s="257"/>
      <c r="DP8" s="257"/>
      <c r="DQ8" s="257"/>
      <c r="DR8" s="258"/>
      <c r="DS8" s="271"/>
      <c r="DT8" s="257"/>
      <c r="DU8" s="257"/>
      <c r="DV8" s="257"/>
      <c r="DW8" s="257"/>
      <c r="DX8" s="257"/>
      <c r="DY8" s="257"/>
      <c r="DZ8" s="257"/>
      <c r="EA8" s="257"/>
      <c r="EB8" s="258"/>
    </row>
    <row r="9" spans="1:132" s="6" customFormat="1" ht="29.25" customHeight="1">
      <c r="A9" s="310" t="s">
        <v>7</v>
      </c>
      <c r="B9" s="311"/>
      <c r="C9" s="311"/>
      <c r="D9" s="311"/>
      <c r="E9" s="311"/>
      <c r="F9" s="312"/>
      <c r="G9" s="279" t="s">
        <v>284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  <c r="Y9" s="271">
        <v>247</v>
      </c>
      <c r="Z9" s="257"/>
      <c r="AA9" s="257"/>
      <c r="AB9" s="257"/>
      <c r="AC9" s="257"/>
      <c r="AD9" s="257"/>
      <c r="AE9" s="257"/>
      <c r="AF9" s="257"/>
      <c r="AG9" s="257"/>
      <c r="AH9" s="257"/>
      <c r="AI9" s="258"/>
      <c r="AJ9" s="271" t="s">
        <v>283</v>
      </c>
      <c r="AK9" s="257"/>
      <c r="AL9" s="257"/>
      <c r="AM9" s="257"/>
      <c r="AN9" s="257"/>
      <c r="AO9" s="257"/>
      <c r="AP9" s="257"/>
      <c r="AQ9" s="257"/>
      <c r="AR9" s="257"/>
      <c r="AS9" s="257"/>
      <c r="AT9" s="258"/>
      <c r="AU9" s="271">
        <v>244</v>
      </c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8"/>
      <c r="BH9" s="271">
        <v>2885.23</v>
      </c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1">
        <v>497275.6</v>
      </c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3"/>
      <c r="CF9" s="251">
        <f t="shared" si="0"/>
        <v>497275.6</v>
      </c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8"/>
      <c r="CS9" s="271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8"/>
      <c r="DH9" s="271"/>
      <c r="DI9" s="257"/>
      <c r="DJ9" s="257"/>
      <c r="DK9" s="257"/>
      <c r="DL9" s="257"/>
      <c r="DM9" s="257"/>
      <c r="DN9" s="257"/>
      <c r="DO9" s="257"/>
      <c r="DP9" s="257"/>
      <c r="DQ9" s="257"/>
      <c r="DR9" s="258"/>
      <c r="DS9" s="271"/>
      <c r="DT9" s="257"/>
      <c r="DU9" s="257"/>
      <c r="DV9" s="257"/>
      <c r="DW9" s="257"/>
      <c r="DX9" s="257"/>
      <c r="DY9" s="257"/>
      <c r="DZ9" s="257"/>
      <c r="EA9" s="257"/>
      <c r="EB9" s="258"/>
    </row>
    <row r="10" spans="1:132" s="6" customFormat="1" ht="29.25" customHeight="1">
      <c r="A10" s="310" t="s">
        <v>8</v>
      </c>
      <c r="B10" s="311"/>
      <c r="C10" s="311"/>
      <c r="D10" s="311"/>
      <c r="E10" s="311"/>
      <c r="F10" s="312"/>
      <c r="G10" s="279" t="s">
        <v>348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1"/>
      <c r="Y10" s="271">
        <v>247</v>
      </c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J10" s="271" t="s">
        <v>283</v>
      </c>
      <c r="AK10" s="257"/>
      <c r="AL10" s="257"/>
      <c r="AM10" s="257"/>
      <c r="AN10" s="257"/>
      <c r="AO10" s="257"/>
      <c r="AP10" s="257"/>
      <c r="AQ10" s="257"/>
      <c r="AR10" s="257"/>
      <c r="AS10" s="257"/>
      <c r="AT10" s="258"/>
      <c r="AU10" s="271">
        <v>1247.53472</v>
      </c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8"/>
      <c r="BH10" s="271">
        <v>2717.23</v>
      </c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1">
        <v>3389838.77</v>
      </c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3"/>
      <c r="CF10" s="251">
        <f t="shared" si="0"/>
        <v>3389838.77</v>
      </c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8"/>
      <c r="CS10" s="271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8"/>
      <c r="DH10" s="271"/>
      <c r="DI10" s="257"/>
      <c r="DJ10" s="257"/>
      <c r="DK10" s="257"/>
      <c r="DL10" s="257"/>
      <c r="DM10" s="257"/>
      <c r="DN10" s="257"/>
      <c r="DO10" s="257"/>
      <c r="DP10" s="257"/>
      <c r="DQ10" s="257"/>
      <c r="DR10" s="258"/>
      <c r="DS10" s="271"/>
      <c r="DT10" s="257"/>
      <c r="DU10" s="257"/>
      <c r="DV10" s="257"/>
      <c r="DW10" s="257"/>
      <c r="DX10" s="257"/>
      <c r="DY10" s="257"/>
      <c r="DZ10" s="257"/>
      <c r="EA10" s="257"/>
      <c r="EB10" s="258"/>
    </row>
    <row r="11" spans="1:132" s="6" customFormat="1" ht="29.25" customHeight="1">
      <c r="A11" s="259" t="s">
        <v>9</v>
      </c>
      <c r="B11" s="260"/>
      <c r="C11" s="260"/>
      <c r="D11" s="260"/>
      <c r="E11" s="260"/>
      <c r="F11" s="261"/>
      <c r="G11" s="279" t="s">
        <v>286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1"/>
      <c r="Y11" s="271">
        <v>247</v>
      </c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J11" s="271" t="s">
        <v>285</v>
      </c>
      <c r="AK11" s="257"/>
      <c r="AL11" s="257"/>
      <c r="AM11" s="257"/>
      <c r="AN11" s="257"/>
      <c r="AO11" s="257"/>
      <c r="AP11" s="257"/>
      <c r="AQ11" s="257"/>
      <c r="AR11" s="257"/>
      <c r="AS11" s="257"/>
      <c r="AT11" s="258"/>
      <c r="AU11" s="271">
        <v>70052</v>
      </c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8"/>
      <c r="BH11" s="422">
        <v>10.71</v>
      </c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251">
        <v>701360</v>
      </c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3"/>
      <c r="CF11" s="251">
        <f t="shared" si="0"/>
        <v>701360</v>
      </c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8"/>
      <c r="CS11" s="271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8"/>
      <c r="DH11" s="271"/>
      <c r="DI11" s="257"/>
      <c r="DJ11" s="257"/>
      <c r="DK11" s="257"/>
      <c r="DL11" s="257"/>
      <c r="DM11" s="257"/>
      <c r="DN11" s="257"/>
      <c r="DO11" s="257"/>
      <c r="DP11" s="257"/>
      <c r="DQ11" s="257"/>
      <c r="DR11" s="258"/>
      <c r="DS11" s="271"/>
      <c r="DT11" s="257"/>
      <c r="DU11" s="257"/>
      <c r="DV11" s="257"/>
      <c r="DW11" s="257"/>
      <c r="DX11" s="257"/>
      <c r="DY11" s="257"/>
      <c r="DZ11" s="257"/>
      <c r="EA11" s="257"/>
      <c r="EB11" s="258"/>
    </row>
    <row r="12" spans="1:132" s="6" customFormat="1" ht="29.25" customHeight="1">
      <c r="A12" s="310" t="s">
        <v>10</v>
      </c>
      <c r="B12" s="311"/>
      <c r="C12" s="311"/>
      <c r="D12" s="311"/>
      <c r="E12" s="311"/>
      <c r="F12" s="312"/>
      <c r="G12" s="279" t="s">
        <v>288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1"/>
      <c r="Y12" s="271">
        <v>247</v>
      </c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71" t="s">
        <v>285</v>
      </c>
      <c r="AK12" s="257"/>
      <c r="AL12" s="257"/>
      <c r="AM12" s="257"/>
      <c r="AN12" s="257"/>
      <c r="AO12" s="257"/>
      <c r="AP12" s="257"/>
      <c r="AQ12" s="257"/>
      <c r="AR12" s="257"/>
      <c r="AS12" s="257"/>
      <c r="AT12" s="258"/>
      <c r="AU12" s="271">
        <v>70052</v>
      </c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8"/>
      <c r="BH12" s="422">
        <v>10.71</v>
      </c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251">
        <f aca="true" t="shared" si="1" ref="BS12:BS17">AU12*BH12</f>
        <v>750256.92</v>
      </c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251">
        <f t="shared" si="0"/>
        <v>750256.92</v>
      </c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8"/>
      <c r="CS12" s="271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8"/>
      <c r="DH12" s="271"/>
      <c r="DI12" s="257"/>
      <c r="DJ12" s="257"/>
      <c r="DK12" s="257"/>
      <c r="DL12" s="257"/>
      <c r="DM12" s="257"/>
      <c r="DN12" s="257"/>
      <c r="DO12" s="257"/>
      <c r="DP12" s="257"/>
      <c r="DQ12" s="257"/>
      <c r="DR12" s="258"/>
      <c r="DS12" s="271"/>
      <c r="DT12" s="257"/>
      <c r="DU12" s="257"/>
      <c r="DV12" s="257"/>
      <c r="DW12" s="257"/>
      <c r="DX12" s="257"/>
      <c r="DY12" s="257"/>
      <c r="DZ12" s="257"/>
      <c r="EA12" s="257"/>
      <c r="EB12" s="258"/>
    </row>
    <row r="13" spans="1:132" s="6" customFormat="1" ht="29.25" customHeight="1">
      <c r="A13" s="310" t="s">
        <v>13</v>
      </c>
      <c r="B13" s="311"/>
      <c r="C13" s="311"/>
      <c r="D13" s="311"/>
      <c r="E13" s="311"/>
      <c r="F13" s="312"/>
      <c r="G13" s="279" t="s">
        <v>287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1"/>
      <c r="Y13" s="271">
        <v>247</v>
      </c>
      <c r="Z13" s="257"/>
      <c r="AA13" s="257"/>
      <c r="AB13" s="257"/>
      <c r="AC13" s="257"/>
      <c r="AD13" s="257"/>
      <c r="AE13" s="257"/>
      <c r="AF13" s="257"/>
      <c r="AG13" s="257"/>
      <c r="AH13" s="257"/>
      <c r="AI13" s="258"/>
      <c r="AJ13" s="271" t="s">
        <v>285</v>
      </c>
      <c r="AK13" s="257"/>
      <c r="AL13" s="257"/>
      <c r="AM13" s="257"/>
      <c r="AN13" s="257"/>
      <c r="AO13" s="257"/>
      <c r="AP13" s="257"/>
      <c r="AQ13" s="257"/>
      <c r="AR13" s="257"/>
      <c r="AS13" s="257"/>
      <c r="AT13" s="258"/>
      <c r="AU13" s="271">
        <v>95881</v>
      </c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8"/>
      <c r="BH13" s="422">
        <v>10.71</v>
      </c>
      <c r="BI13" s="423"/>
      <c r="BJ13" s="423"/>
      <c r="BK13" s="423"/>
      <c r="BL13" s="423"/>
      <c r="BM13" s="423"/>
      <c r="BN13" s="423"/>
      <c r="BO13" s="423"/>
      <c r="BP13" s="423"/>
      <c r="BQ13" s="423"/>
      <c r="BR13" s="423"/>
      <c r="BS13" s="251">
        <v>665000</v>
      </c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3"/>
      <c r="CF13" s="251">
        <f t="shared" si="0"/>
        <v>665000</v>
      </c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8"/>
      <c r="CS13" s="271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8"/>
      <c r="DH13" s="271"/>
      <c r="DI13" s="257"/>
      <c r="DJ13" s="257"/>
      <c r="DK13" s="257"/>
      <c r="DL13" s="257"/>
      <c r="DM13" s="257"/>
      <c r="DN13" s="257"/>
      <c r="DO13" s="257"/>
      <c r="DP13" s="257"/>
      <c r="DQ13" s="257"/>
      <c r="DR13" s="258"/>
      <c r="DS13" s="271"/>
      <c r="DT13" s="257"/>
      <c r="DU13" s="257"/>
      <c r="DV13" s="257"/>
      <c r="DW13" s="257"/>
      <c r="DX13" s="257"/>
      <c r="DY13" s="257"/>
      <c r="DZ13" s="257"/>
      <c r="EA13" s="257"/>
      <c r="EB13" s="258"/>
    </row>
    <row r="14" spans="1:132" s="6" customFormat="1" ht="39.75" customHeight="1">
      <c r="A14" s="259" t="s">
        <v>100</v>
      </c>
      <c r="B14" s="260"/>
      <c r="C14" s="260"/>
      <c r="D14" s="260"/>
      <c r="E14" s="260"/>
      <c r="F14" s="261"/>
      <c r="G14" s="279" t="s">
        <v>289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68">
        <v>247</v>
      </c>
      <c r="Z14" s="269"/>
      <c r="AA14" s="269"/>
      <c r="AB14" s="269"/>
      <c r="AC14" s="269"/>
      <c r="AD14" s="269"/>
      <c r="AE14" s="269"/>
      <c r="AF14" s="269"/>
      <c r="AG14" s="269"/>
      <c r="AH14" s="269"/>
      <c r="AI14" s="270"/>
      <c r="AJ14" s="268" t="s">
        <v>285</v>
      </c>
      <c r="AK14" s="269"/>
      <c r="AL14" s="269"/>
      <c r="AM14" s="269"/>
      <c r="AN14" s="269"/>
      <c r="AO14" s="269"/>
      <c r="AP14" s="269"/>
      <c r="AQ14" s="269"/>
      <c r="AR14" s="269"/>
      <c r="AS14" s="269"/>
      <c r="AT14" s="270"/>
      <c r="AU14" s="268">
        <v>71095.755</v>
      </c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70"/>
      <c r="BH14" s="268">
        <v>10.71</v>
      </c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51">
        <f t="shared" si="1"/>
        <v>761435.5360500001</v>
      </c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3"/>
      <c r="CF14" s="251">
        <f aca="true" t="shared" si="2" ref="CF14:CF19">BS14</f>
        <v>761435.5360500001</v>
      </c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8"/>
      <c r="CS14" s="271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8"/>
      <c r="DH14" s="271"/>
      <c r="DI14" s="257"/>
      <c r="DJ14" s="257"/>
      <c r="DK14" s="257"/>
      <c r="DL14" s="257"/>
      <c r="DM14" s="257"/>
      <c r="DN14" s="257"/>
      <c r="DO14" s="257"/>
      <c r="DP14" s="257"/>
      <c r="DQ14" s="257"/>
      <c r="DR14" s="258"/>
      <c r="DS14" s="271"/>
      <c r="DT14" s="257"/>
      <c r="DU14" s="257"/>
      <c r="DV14" s="257"/>
      <c r="DW14" s="257"/>
      <c r="DX14" s="257"/>
      <c r="DY14" s="257"/>
      <c r="DZ14" s="257"/>
      <c r="EA14" s="257"/>
      <c r="EB14" s="258"/>
    </row>
    <row r="15" spans="1:132" s="6" customFormat="1" ht="72" customHeight="1">
      <c r="A15" s="310" t="s">
        <v>101</v>
      </c>
      <c r="B15" s="311"/>
      <c r="C15" s="311"/>
      <c r="D15" s="311"/>
      <c r="E15" s="311"/>
      <c r="F15" s="312"/>
      <c r="G15" s="279" t="s">
        <v>302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1"/>
      <c r="Y15" s="268">
        <v>244</v>
      </c>
      <c r="Z15" s="269"/>
      <c r="AA15" s="269"/>
      <c r="AB15" s="269"/>
      <c r="AC15" s="269"/>
      <c r="AD15" s="269"/>
      <c r="AE15" s="269"/>
      <c r="AF15" s="269"/>
      <c r="AG15" s="269"/>
      <c r="AH15" s="269"/>
      <c r="AI15" s="270"/>
      <c r="AJ15" s="268" t="s">
        <v>301</v>
      </c>
      <c r="AK15" s="269"/>
      <c r="AL15" s="269"/>
      <c r="AM15" s="269"/>
      <c r="AN15" s="269"/>
      <c r="AO15" s="269"/>
      <c r="AP15" s="269"/>
      <c r="AQ15" s="269"/>
      <c r="AR15" s="269"/>
      <c r="AS15" s="269"/>
      <c r="AT15" s="270"/>
      <c r="AU15" s="268">
        <v>280</v>
      </c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70"/>
      <c r="BH15" s="268">
        <v>924.33944</v>
      </c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51">
        <f t="shared" si="1"/>
        <v>258815.0432</v>
      </c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3"/>
      <c r="CF15" s="251">
        <f t="shared" si="2"/>
        <v>258815.0432</v>
      </c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8"/>
      <c r="CS15" s="271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8"/>
      <c r="DH15" s="271"/>
      <c r="DI15" s="257"/>
      <c r="DJ15" s="257"/>
      <c r="DK15" s="257"/>
      <c r="DL15" s="257"/>
      <c r="DM15" s="257"/>
      <c r="DN15" s="257"/>
      <c r="DO15" s="257"/>
      <c r="DP15" s="257"/>
      <c r="DQ15" s="257"/>
      <c r="DR15" s="258"/>
      <c r="DS15" s="271"/>
      <c r="DT15" s="257"/>
      <c r="DU15" s="257"/>
      <c r="DV15" s="257"/>
      <c r="DW15" s="257"/>
      <c r="DX15" s="257"/>
      <c r="DY15" s="257"/>
      <c r="DZ15" s="257"/>
      <c r="EA15" s="257"/>
      <c r="EB15" s="258"/>
    </row>
    <row r="16" spans="1:132" s="6" customFormat="1" ht="77.25" customHeight="1">
      <c r="A16" s="310" t="s">
        <v>157</v>
      </c>
      <c r="B16" s="311"/>
      <c r="C16" s="311"/>
      <c r="D16" s="311"/>
      <c r="E16" s="311"/>
      <c r="F16" s="312"/>
      <c r="G16" s="279" t="s">
        <v>351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1"/>
      <c r="Y16" s="268">
        <v>244</v>
      </c>
      <c r="Z16" s="269"/>
      <c r="AA16" s="269"/>
      <c r="AB16" s="269"/>
      <c r="AC16" s="269"/>
      <c r="AD16" s="269"/>
      <c r="AE16" s="269"/>
      <c r="AF16" s="269"/>
      <c r="AG16" s="269"/>
      <c r="AH16" s="269"/>
      <c r="AI16" s="270"/>
      <c r="AJ16" s="268" t="s">
        <v>301</v>
      </c>
      <c r="AK16" s="269"/>
      <c r="AL16" s="269"/>
      <c r="AM16" s="269"/>
      <c r="AN16" s="269"/>
      <c r="AO16" s="269"/>
      <c r="AP16" s="269"/>
      <c r="AQ16" s="269"/>
      <c r="AR16" s="269"/>
      <c r="AS16" s="269"/>
      <c r="AT16" s="270"/>
      <c r="AU16" s="268">
        <v>3900</v>
      </c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70"/>
      <c r="BH16" s="268">
        <v>51.95</v>
      </c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345">
        <f t="shared" si="1"/>
        <v>202605</v>
      </c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90"/>
      <c r="CF16" s="251">
        <f t="shared" si="2"/>
        <v>202605</v>
      </c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3"/>
      <c r="CS16" s="271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8"/>
      <c r="DH16" s="271"/>
      <c r="DI16" s="257"/>
      <c r="DJ16" s="257"/>
      <c r="DK16" s="257"/>
      <c r="DL16" s="257"/>
      <c r="DM16" s="257"/>
      <c r="DN16" s="257"/>
      <c r="DO16" s="257"/>
      <c r="DP16" s="257"/>
      <c r="DQ16" s="257"/>
      <c r="DR16" s="258"/>
      <c r="DS16" s="271"/>
      <c r="DT16" s="257"/>
      <c r="DU16" s="257"/>
      <c r="DV16" s="257"/>
      <c r="DW16" s="257"/>
      <c r="DX16" s="257"/>
      <c r="DY16" s="257"/>
      <c r="DZ16" s="257"/>
      <c r="EA16" s="257"/>
      <c r="EB16" s="258"/>
    </row>
    <row r="17" spans="1:132" s="6" customFormat="1" ht="71.25" customHeight="1">
      <c r="A17" s="259" t="s">
        <v>158</v>
      </c>
      <c r="B17" s="260"/>
      <c r="C17" s="260"/>
      <c r="D17" s="260"/>
      <c r="E17" s="260"/>
      <c r="F17" s="261"/>
      <c r="G17" s="279" t="s">
        <v>351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1"/>
      <c r="Y17" s="268">
        <v>244</v>
      </c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268" t="s">
        <v>301</v>
      </c>
      <c r="AK17" s="269"/>
      <c r="AL17" s="269"/>
      <c r="AM17" s="269"/>
      <c r="AN17" s="269"/>
      <c r="AO17" s="269"/>
      <c r="AP17" s="269"/>
      <c r="AQ17" s="269"/>
      <c r="AR17" s="269"/>
      <c r="AS17" s="269"/>
      <c r="AT17" s="270"/>
      <c r="AU17" s="268">
        <v>3900</v>
      </c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70"/>
      <c r="BH17" s="268">
        <v>61.37</v>
      </c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345">
        <f t="shared" si="1"/>
        <v>239343</v>
      </c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90"/>
      <c r="CF17" s="251">
        <f t="shared" si="2"/>
        <v>239343</v>
      </c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3"/>
      <c r="CS17" s="271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8"/>
      <c r="DH17" s="271"/>
      <c r="DI17" s="257"/>
      <c r="DJ17" s="257"/>
      <c r="DK17" s="257"/>
      <c r="DL17" s="257"/>
      <c r="DM17" s="257"/>
      <c r="DN17" s="257"/>
      <c r="DO17" s="257"/>
      <c r="DP17" s="257"/>
      <c r="DQ17" s="257"/>
      <c r="DR17" s="258"/>
      <c r="DS17" s="271"/>
      <c r="DT17" s="257"/>
      <c r="DU17" s="257"/>
      <c r="DV17" s="257"/>
      <c r="DW17" s="257"/>
      <c r="DX17" s="257"/>
      <c r="DY17" s="257"/>
      <c r="DZ17" s="257"/>
      <c r="EA17" s="257"/>
      <c r="EB17" s="258"/>
    </row>
    <row r="18" spans="1:132" s="6" customFormat="1" ht="71.25" customHeight="1">
      <c r="A18" s="310" t="s">
        <v>299</v>
      </c>
      <c r="B18" s="311"/>
      <c r="C18" s="311"/>
      <c r="D18" s="311"/>
      <c r="E18" s="311"/>
      <c r="F18" s="312"/>
      <c r="G18" s="279" t="s">
        <v>352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1"/>
      <c r="Y18" s="268">
        <v>245</v>
      </c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268" t="s">
        <v>301</v>
      </c>
      <c r="AK18" s="269"/>
      <c r="AL18" s="269"/>
      <c r="AM18" s="269"/>
      <c r="AN18" s="269"/>
      <c r="AO18" s="269"/>
      <c r="AP18" s="269"/>
      <c r="AQ18" s="269"/>
      <c r="AR18" s="269"/>
      <c r="AS18" s="269"/>
      <c r="AT18" s="270"/>
      <c r="AU18" s="268">
        <v>3060</v>
      </c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70"/>
      <c r="BH18" s="268">
        <v>58.43</v>
      </c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345">
        <f>AU18*BH18</f>
        <v>178795.8</v>
      </c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90"/>
      <c r="CF18" s="251">
        <f t="shared" si="2"/>
        <v>178795.8</v>
      </c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3"/>
      <c r="CS18" s="271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8"/>
      <c r="DH18" s="271"/>
      <c r="DI18" s="257"/>
      <c r="DJ18" s="257"/>
      <c r="DK18" s="257"/>
      <c r="DL18" s="257"/>
      <c r="DM18" s="257"/>
      <c r="DN18" s="257"/>
      <c r="DO18" s="257"/>
      <c r="DP18" s="257"/>
      <c r="DQ18" s="257"/>
      <c r="DR18" s="258"/>
      <c r="DS18" s="271"/>
      <c r="DT18" s="257"/>
      <c r="DU18" s="257"/>
      <c r="DV18" s="257"/>
      <c r="DW18" s="257"/>
      <c r="DX18" s="257"/>
      <c r="DY18" s="257"/>
      <c r="DZ18" s="257"/>
      <c r="EA18" s="257"/>
      <c r="EB18" s="258"/>
    </row>
    <row r="19" spans="1:132" s="6" customFormat="1" ht="71.25" customHeight="1">
      <c r="A19" s="310" t="s">
        <v>300</v>
      </c>
      <c r="B19" s="311"/>
      <c r="C19" s="311"/>
      <c r="D19" s="311"/>
      <c r="E19" s="311"/>
      <c r="F19" s="312"/>
      <c r="G19" s="279" t="s">
        <v>353</v>
      </c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1"/>
      <c r="Y19" s="268">
        <v>246</v>
      </c>
      <c r="Z19" s="269"/>
      <c r="AA19" s="269"/>
      <c r="AB19" s="269"/>
      <c r="AC19" s="269"/>
      <c r="AD19" s="269"/>
      <c r="AE19" s="269"/>
      <c r="AF19" s="269"/>
      <c r="AG19" s="269"/>
      <c r="AH19" s="269"/>
      <c r="AI19" s="270"/>
      <c r="AJ19" s="268" t="s">
        <v>301</v>
      </c>
      <c r="AK19" s="269"/>
      <c r="AL19" s="269"/>
      <c r="AM19" s="269"/>
      <c r="AN19" s="269"/>
      <c r="AO19" s="269"/>
      <c r="AP19" s="269"/>
      <c r="AQ19" s="269"/>
      <c r="AR19" s="269"/>
      <c r="AS19" s="269"/>
      <c r="AT19" s="270"/>
      <c r="AU19" s="268">
        <v>3060</v>
      </c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8">
        <v>69.11</v>
      </c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345">
        <f>AU19*BH19</f>
        <v>211476.6</v>
      </c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90"/>
      <c r="CF19" s="251">
        <f t="shared" si="2"/>
        <v>211476.6</v>
      </c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3"/>
      <c r="CS19" s="271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8"/>
      <c r="DH19" s="271"/>
      <c r="DI19" s="257"/>
      <c r="DJ19" s="257"/>
      <c r="DK19" s="257"/>
      <c r="DL19" s="257"/>
      <c r="DM19" s="257"/>
      <c r="DN19" s="257"/>
      <c r="DO19" s="257"/>
      <c r="DP19" s="257"/>
      <c r="DQ19" s="257"/>
      <c r="DR19" s="258"/>
      <c r="DS19" s="271"/>
      <c r="DT19" s="257"/>
      <c r="DU19" s="257"/>
      <c r="DV19" s="257"/>
      <c r="DW19" s="257"/>
      <c r="DX19" s="257"/>
      <c r="DY19" s="257"/>
      <c r="DZ19" s="257"/>
      <c r="EA19" s="257"/>
      <c r="EB19" s="258"/>
    </row>
    <row r="20" spans="1:132" s="6" customFormat="1" ht="54.75" customHeight="1">
      <c r="A20" s="259" t="s">
        <v>350</v>
      </c>
      <c r="B20" s="260"/>
      <c r="C20" s="260"/>
      <c r="D20" s="260"/>
      <c r="E20" s="260"/>
      <c r="F20" s="261"/>
      <c r="G20" s="279" t="s">
        <v>349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1"/>
      <c r="Y20" s="268">
        <v>244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70"/>
      <c r="AJ20" s="268" t="s">
        <v>301</v>
      </c>
      <c r="AK20" s="269"/>
      <c r="AL20" s="269"/>
      <c r="AM20" s="269"/>
      <c r="AN20" s="269"/>
      <c r="AO20" s="269"/>
      <c r="AP20" s="269"/>
      <c r="AQ20" s="269"/>
      <c r="AR20" s="269"/>
      <c r="AS20" s="269"/>
      <c r="AT20" s="270"/>
      <c r="AU20" s="268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68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345">
        <v>83381.54</v>
      </c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90"/>
      <c r="CF20" s="271">
        <v>83381.54</v>
      </c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8"/>
      <c r="CS20" s="271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8"/>
      <c r="DH20" s="271"/>
      <c r="DI20" s="257"/>
      <c r="DJ20" s="257"/>
      <c r="DK20" s="257"/>
      <c r="DL20" s="257"/>
      <c r="DM20" s="257"/>
      <c r="DN20" s="257"/>
      <c r="DO20" s="257"/>
      <c r="DP20" s="257"/>
      <c r="DQ20" s="257"/>
      <c r="DR20" s="258"/>
      <c r="DS20" s="271"/>
      <c r="DT20" s="257"/>
      <c r="DU20" s="257"/>
      <c r="DV20" s="257"/>
      <c r="DW20" s="257"/>
      <c r="DX20" s="257"/>
      <c r="DY20" s="257"/>
      <c r="DZ20" s="257"/>
      <c r="EA20" s="257"/>
      <c r="EB20" s="258"/>
    </row>
    <row r="21" spans="1:132" s="6" customFormat="1" ht="36" customHeight="1">
      <c r="A21" s="310"/>
      <c r="B21" s="311"/>
      <c r="C21" s="311"/>
      <c r="D21" s="311"/>
      <c r="E21" s="311"/>
      <c r="F21" s="312"/>
      <c r="G21" s="279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1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70"/>
      <c r="AJ21" s="268"/>
      <c r="AK21" s="269"/>
      <c r="AL21" s="269"/>
      <c r="AM21" s="269"/>
      <c r="AN21" s="269"/>
      <c r="AO21" s="269"/>
      <c r="AP21" s="269"/>
      <c r="AQ21" s="269"/>
      <c r="AR21" s="269"/>
      <c r="AS21" s="269"/>
      <c r="AT21" s="270"/>
      <c r="AU21" s="268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68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345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90"/>
      <c r="CF21" s="271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8"/>
      <c r="CS21" s="271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8"/>
      <c r="DH21" s="271"/>
      <c r="DI21" s="257"/>
      <c r="DJ21" s="257"/>
      <c r="DK21" s="257"/>
      <c r="DL21" s="257"/>
      <c r="DM21" s="257"/>
      <c r="DN21" s="257"/>
      <c r="DO21" s="257"/>
      <c r="DP21" s="257"/>
      <c r="DQ21" s="257"/>
      <c r="DR21" s="258"/>
      <c r="DS21" s="271"/>
      <c r="DT21" s="257"/>
      <c r="DU21" s="257"/>
      <c r="DV21" s="257"/>
      <c r="DW21" s="257"/>
      <c r="DX21" s="257"/>
      <c r="DY21" s="257"/>
      <c r="DZ21" s="257"/>
      <c r="EA21" s="257"/>
      <c r="EB21" s="258"/>
    </row>
    <row r="22" spans="1:132" s="6" customFormat="1" ht="16.5" customHeight="1">
      <c r="A22" s="313" t="s">
        <v>17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4"/>
      <c r="BS22" s="251">
        <f>SUM(BS8:CE21)</f>
        <v>8384514.60925</v>
      </c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3"/>
      <c r="CF22" s="251">
        <f>BS22</f>
        <v>8384514.60925</v>
      </c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8"/>
      <c r="CS22" s="271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8"/>
      <c r="DH22" s="271"/>
      <c r="DI22" s="257"/>
      <c r="DJ22" s="257"/>
      <c r="DK22" s="257"/>
      <c r="DL22" s="257"/>
      <c r="DM22" s="257"/>
      <c r="DN22" s="257"/>
      <c r="DO22" s="257"/>
      <c r="DP22" s="257"/>
      <c r="DQ22" s="257"/>
      <c r="DR22" s="258"/>
      <c r="DS22" s="271"/>
      <c r="DT22" s="257"/>
      <c r="DU22" s="257"/>
      <c r="DV22" s="257"/>
      <c r="DW22" s="257"/>
      <c r="DX22" s="257"/>
      <c r="DY22" s="257"/>
      <c r="DZ22" s="257"/>
      <c r="EA22" s="257"/>
      <c r="EB22" s="258"/>
    </row>
  </sheetData>
  <sheetProtection/>
  <mergeCells count="184">
    <mergeCell ref="BH20:BR20"/>
    <mergeCell ref="BS20:CE20"/>
    <mergeCell ref="CF20:CR20"/>
    <mergeCell ref="CS20:DG20"/>
    <mergeCell ref="DH20:DR20"/>
    <mergeCell ref="DS20:EB20"/>
    <mergeCell ref="BS16:CE16"/>
    <mergeCell ref="CF16:CR16"/>
    <mergeCell ref="CS16:DG16"/>
    <mergeCell ref="DH16:DR16"/>
    <mergeCell ref="DS16:EB16"/>
    <mergeCell ref="A20:F20"/>
    <mergeCell ref="G20:X20"/>
    <mergeCell ref="Y20:AI20"/>
    <mergeCell ref="AJ20:AT20"/>
    <mergeCell ref="AU20:BG20"/>
    <mergeCell ref="A16:F16"/>
    <mergeCell ref="G16:X16"/>
    <mergeCell ref="Y16:AI16"/>
    <mergeCell ref="AJ16:AT16"/>
    <mergeCell ref="AU16:BG16"/>
    <mergeCell ref="BH16:BR16"/>
    <mergeCell ref="BH15:BR15"/>
    <mergeCell ref="BS15:CE15"/>
    <mergeCell ref="CF15:CR15"/>
    <mergeCell ref="CS15:DG15"/>
    <mergeCell ref="DH15:DR15"/>
    <mergeCell ref="DS15:EB15"/>
    <mergeCell ref="BS12:CE12"/>
    <mergeCell ref="CF12:CR12"/>
    <mergeCell ref="CS12:DG12"/>
    <mergeCell ref="DH12:DR12"/>
    <mergeCell ref="DS12:EB12"/>
    <mergeCell ref="A15:F15"/>
    <mergeCell ref="G15:X15"/>
    <mergeCell ref="Y15:AI15"/>
    <mergeCell ref="AJ15:AT15"/>
    <mergeCell ref="AU15:BG15"/>
    <mergeCell ref="A12:F12"/>
    <mergeCell ref="G12:X12"/>
    <mergeCell ref="Y12:AI12"/>
    <mergeCell ref="AJ12:AT12"/>
    <mergeCell ref="AU12:BG12"/>
    <mergeCell ref="BH12:BR12"/>
    <mergeCell ref="BH17:BR17"/>
    <mergeCell ref="BS17:CE17"/>
    <mergeCell ref="CF17:CR17"/>
    <mergeCell ref="CS17:DG17"/>
    <mergeCell ref="DH17:DR17"/>
    <mergeCell ref="DS17:EB17"/>
    <mergeCell ref="BS14:CE14"/>
    <mergeCell ref="CF14:CR14"/>
    <mergeCell ref="CS14:DG14"/>
    <mergeCell ref="DH14:DR14"/>
    <mergeCell ref="DS14:EB14"/>
    <mergeCell ref="A17:F17"/>
    <mergeCell ref="G17:X17"/>
    <mergeCell ref="Y17:AI17"/>
    <mergeCell ref="AJ17:AT17"/>
    <mergeCell ref="AU17:BG17"/>
    <mergeCell ref="A14:F14"/>
    <mergeCell ref="G14:X14"/>
    <mergeCell ref="Y14:AI14"/>
    <mergeCell ref="AJ14:AT14"/>
    <mergeCell ref="AU14:BG14"/>
    <mergeCell ref="BH14:BR14"/>
    <mergeCell ref="BH13:BR13"/>
    <mergeCell ref="BS13:CE13"/>
    <mergeCell ref="CF13:CR13"/>
    <mergeCell ref="CS13:DG13"/>
    <mergeCell ref="DH13:DR13"/>
    <mergeCell ref="DS13:EB13"/>
    <mergeCell ref="BS11:CE11"/>
    <mergeCell ref="CF11:CR11"/>
    <mergeCell ref="CS11:DG11"/>
    <mergeCell ref="DH11:DR11"/>
    <mergeCell ref="DS11:EB11"/>
    <mergeCell ref="A13:F13"/>
    <mergeCell ref="G13:X13"/>
    <mergeCell ref="Y13:AI13"/>
    <mergeCell ref="AJ13:AT13"/>
    <mergeCell ref="AU13:BG13"/>
    <mergeCell ref="A11:F11"/>
    <mergeCell ref="G11:X11"/>
    <mergeCell ref="Y11:AI11"/>
    <mergeCell ref="AJ11:AT11"/>
    <mergeCell ref="AU11:BG11"/>
    <mergeCell ref="BH11:BR11"/>
    <mergeCell ref="CS10:DG10"/>
    <mergeCell ref="DH10:DR10"/>
    <mergeCell ref="DS10:EB10"/>
    <mergeCell ref="A10:F10"/>
    <mergeCell ref="G10:X10"/>
    <mergeCell ref="Y10:AI10"/>
    <mergeCell ref="AJ10:AT10"/>
    <mergeCell ref="AU10:BG10"/>
    <mergeCell ref="BH10:BR10"/>
    <mergeCell ref="G21:X21"/>
    <mergeCell ref="Y4:AI6"/>
    <mergeCell ref="Y7:AI7"/>
    <mergeCell ref="Y8:AI8"/>
    <mergeCell ref="Y9:AI9"/>
    <mergeCell ref="Y21:AI21"/>
    <mergeCell ref="CS22:DG22"/>
    <mergeCell ref="DS22:EB22"/>
    <mergeCell ref="DH22:DR22"/>
    <mergeCell ref="BS22:CE22"/>
    <mergeCell ref="CF22:CR22"/>
    <mergeCell ref="BS8:CE8"/>
    <mergeCell ref="DS8:EB8"/>
    <mergeCell ref="BS9:CE9"/>
    <mergeCell ref="CF9:CR9"/>
    <mergeCell ref="DS9:EB9"/>
    <mergeCell ref="A22:BR22"/>
    <mergeCell ref="A21:F21"/>
    <mergeCell ref="A9:F9"/>
    <mergeCell ref="A7:F7"/>
    <mergeCell ref="AJ4:AT6"/>
    <mergeCell ref="AJ7:AT7"/>
    <mergeCell ref="A8:F8"/>
    <mergeCell ref="AJ8:AT8"/>
    <mergeCell ref="AJ21:AT21"/>
    <mergeCell ref="G9:X9"/>
    <mergeCell ref="A4:F6"/>
    <mergeCell ref="G4:X6"/>
    <mergeCell ref="G7:X7"/>
    <mergeCell ref="AU4:BG6"/>
    <mergeCell ref="AU7:BG7"/>
    <mergeCell ref="G8:X8"/>
    <mergeCell ref="BS21:CE21"/>
    <mergeCell ref="AU9:BG9"/>
    <mergeCell ref="BH21:BR21"/>
    <mergeCell ref="AU21:BG21"/>
    <mergeCell ref="AJ9:AT9"/>
    <mergeCell ref="DH9:DR9"/>
    <mergeCell ref="CF21:CR21"/>
    <mergeCell ref="DH21:DR21"/>
    <mergeCell ref="CS21:DG21"/>
    <mergeCell ref="BS10:CE10"/>
    <mergeCell ref="DS21:EB21"/>
    <mergeCell ref="CF7:CR7"/>
    <mergeCell ref="CS9:DG9"/>
    <mergeCell ref="DH8:DR8"/>
    <mergeCell ref="CS8:DG8"/>
    <mergeCell ref="CS7:DG7"/>
    <mergeCell ref="DH7:DR7"/>
    <mergeCell ref="CF8:CR8"/>
    <mergeCell ref="DS7:EB7"/>
    <mergeCell ref="CF10:CR10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  <mergeCell ref="A18:F18"/>
    <mergeCell ref="G18:X18"/>
    <mergeCell ref="Y18:AI18"/>
    <mergeCell ref="AJ18:AT18"/>
    <mergeCell ref="AU18:BG18"/>
    <mergeCell ref="BH18:BR18"/>
    <mergeCell ref="BS18:CE18"/>
    <mergeCell ref="CF18:CR18"/>
    <mergeCell ref="CS18:DG18"/>
    <mergeCell ref="DH18:DR18"/>
    <mergeCell ref="DS18:EB18"/>
    <mergeCell ref="A19:F19"/>
    <mergeCell ref="G19:X19"/>
    <mergeCell ref="Y19:AI19"/>
    <mergeCell ref="AJ19:AT19"/>
    <mergeCell ref="AU19:BG19"/>
    <mergeCell ref="BH19:BR19"/>
    <mergeCell ref="BS19:CE19"/>
    <mergeCell ref="CF19:CR19"/>
    <mergeCell ref="CS19:DG19"/>
    <mergeCell ref="DH19:DR19"/>
    <mergeCell ref="DS19:E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DT64"/>
  <sheetViews>
    <sheetView zoomScaleSheetLayoutView="100" zoomScalePageLayoutView="0" workbookViewId="0" topLeftCell="A30">
      <selection activeCell="CF66" sqref="CF66"/>
    </sheetView>
  </sheetViews>
  <sheetFormatPr defaultColWidth="0.875" defaultRowHeight="12.75"/>
  <cols>
    <col min="1" max="35" width="0.875" style="1" customWidth="1"/>
    <col min="36" max="36" width="1.875" style="1" bestFit="1" customWidth="1"/>
    <col min="37" max="16384" width="0.875" style="1" customWidth="1"/>
  </cols>
  <sheetData>
    <row r="1" s="5" customFormat="1" ht="3" customHeight="1"/>
    <row r="2" s="5" customFormat="1" ht="15">
      <c r="A2" s="5" t="s">
        <v>113</v>
      </c>
    </row>
    <row r="3" s="5" customFormat="1" ht="12.75" customHeight="1"/>
    <row r="4" spans="1:124" s="3" customFormat="1" ht="12" customHeight="1">
      <c r="A4" s="286" t="s">
        <v>3</v>
      </c>
      <c r="B4" s="298"/>
      <c r="C4" s="298"/>
      <c r="D4" s="298"/>
      <c r="E4" s="298"/>
      <c r="F4" s="299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9"/>
      <c r="AA4" s="286" t="s">
        <v>114</v>
      </c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9"/>
      <c r="AO4" s="286" t="s">
        <v>115</v>
      </c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9"/>
      <c r="BC4" s="286" t="s">
        <v>116</v>
      </c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9"/>
      <c r="BQ4" s="147" t="s">
        <v>0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4"/>
    </row>
    <row r="5" spans="1:124" s="3" customFormat="1" ht="67.5" customHeight="1">
      <c r="A5" s="300"/>
      <c r="B5" s="301"/>
      <c r="C5" s="301"/>
      <c r="D5" s="301"/>
      <c r="E5" s="301"/>
      <c r="F5" s="302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300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2"/>
      <c r="AO5" s="300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2"/>
      <c r="BC5" s="300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2"/>
      <c r="BQ5" s="215" t="s">
        <v>173</v>
      </c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83"/>
      <c r="CE5" s="215" t="s">
        <v>181</v>
      </c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83"/>
      <c r="CU5" s="216" t="s">
        <v>19</v>
      </c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7"/>
    </row>
    <row r="6" spans="1:124" s="3" customFormat="1" ht="37.5" customHeight="1">
      <c r="A6" s="303"/>
      <c r="B6" s="304"/>
      <c r="C6" s="304"/>
      <c r="D6" s="304"/>
      <c r="E6" s="304"/>
      <c r="F6" s="305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5"/>
      <c r="AA6" s="303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5"/>
      <c r="AO6" s="303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5"/>
      <c r="BC6" s="303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5"/>
      <c r="BQ6" s="180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4"/>
      <c r="CE6" s="180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4"/>
      <c r="CU6" s="147" t="s">
        <v>2</v>
      </c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9"/>
      <c r="DH6" s="147" t="s">
        <v>44</v>
      </c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9"/>
    </row>
    <row r="7" spans="1:124" s="7" customFormat="1" ht="12.75">
      <c r="A7" s="295">
        <v>1</v>
      </c>
      <c r="B7" s="306"/>
      <c r="C7" s="306"/>
      <c r="D7" s="306"/>
      <c r="E7" s="306"/>
      <c r="F7" s="307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7"/>
      <c r="AA7" s="295">
        <v>3</v>
      </c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7"/>
      <c r="AO7" s="295">
        <v>4</v>
      </c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295">
        <v>5</v>
      </c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7"/>
      <c r="BQ7" s="295">
        <v>6</v>
      </c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7"/>
      <c r="CE7" s="295">
        <v>7</v>
      </c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7"/>
      <c r="CU7" s="295">
        <v>8</v>
      </c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7"/>
      <c r="DH7" s="295">
        <v>9</v>
      </c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7"/>
    </row>
    <row r="8" spans="1:124" s="6" customFormat="1" ht="40.5" customHeight="1">
      <c r="A8" s="336" t="s">
        <v>6</v>
      </c>
      <c r="B8" s="337"/>
      <c r="C8" s="337"/>
      <c r="D8" s="337"/>
      <c r="E8" s="337"/>
      <c r="F8" s="338"/>
      <c r="G8" s="320" t="s">
        <v>117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1"/>
      <c r="AA8" s="268" t="s">
        <v>1</v>
      </c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70"/>
      <c r="AO8" s="268" t="s">
        <v>1</v>
      </c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71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8"/>
      <c r="BQ8" s="271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8"/>
      <c r="CE8" s="271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8"/>
      <c r="CU8" s="271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8"/>
      <c r="DH8" s="268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70"/>
    </row>
    <row r="9" spans="1:124" s="6" customFormat="1" ht="16.5" customHeight="1">
      <c r="A9" s="336" t="s">
        <v>26</v>
      </c>
      <c r="B9" s="337"/>
      <c r="C9" s="337"/>
      <c r="D9" s="337"/>
      <c r="E9" s="337"/>
      <c r="F9" s="338"/>
      <c r="G9" s="320" t="s">
        <v>74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1"/>
      <c r="AA9" s="268" t="s">
        <v>1</v>
      </c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70"/>
      <c r="AO9" s="268" t="s">
        <v>1</v>
      </c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8" t="s">
        <v>1</v>
      </c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70"/>
      <c r="BQ9" s="271" t="s">
        <v>1</v>
      </c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8"/>
      <c r="CE9" s="271" t="s">
        <v>1</v>
      </c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8"/>
      <c r="CU9" s="271" t="s">
        <v>1</v>
      </c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8"/>
      <c r="DH9" s="268" t="s">
        <v>1</v>
      </c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70"/>
    </row>
    <row r="10" spans="1:124" s="6" customFormat="1" ht="16.5" customHeight="1">
      <c r="A10" s="339"/>
      <c r="B10" s="340"/>
      <c r="C10" s="340"/>
      <c r="D10" s="340"/>
      <c r="E10" s="340"/>
      <c r="F10" s="341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5"/>
      <c r="AA10" s="271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8"/>
      <c r="AO10" s="271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71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8"/>
      <c r="BQ10" s="271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8"/>
      <c r="CE10" s="271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8"/>
      <c r="CU10" s="271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8"/>
      <c r="DH10" s="268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70"/>
    </row>
    <row r="11" spans="1:124" s="6" customFormat="1" ht="40.5" customHeight="1">
      <c r="A11" s="336" t="s">
        <v>7</v>
      </c>
      <c r="B11" s="337"/>
      <c r="C11" s="337"/>
      <c r="D11" s="337"/>
      <c r="E11" s="337"/>
      <c r="F11" s="338"/>
      <c r="G11" s="320" t="s">
        <v>118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1"/>
      <c r="AA11" s="268" t="s">
        <v>1</v>
      </c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70"/>
      <c r="AO11" s="268" t="s">
        <v>1</v>
      </c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71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8"/>
      <c r="BQ11" s="271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8"/>
      <c r="CE11" s="271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8"/>
      <c r="CU11" s="271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8"/>
      <c r="DH11" s="268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70"/>
    </row>
    <row r="12" spans="1:124" s="6" customFormat="1" ht="16.5" customHeight="1">
      <c r="A12" s="336" t="s">
        <v>31</v>
      </c>
      <c r="B12" s="337"/>
      <c r="C12" s="337"/>
      <c r="D12" s="337"/>
      <c r="E12" s="337"/>
      <c r="F12" s="338"/>
      <c r="G12" s="320" t="s">
        <v>74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1"/>
      <c r="AA12" s="268" t="s">
        <v>1</v>
      </c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70"/>
      <c r="AO12" s="268" t="s">
        <v>1</v>
      </c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8" t="s">
        <v>1</v>
      </c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70"/>
      <c r="BQ12" s="271" t="s">
        <v>1</v>
      </c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8"/>
      <c r="CE12" s="271" t="s">
        <v>1</v>
      </c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8"/>
      <c r="CU12" s="271" t="s">
        <v>1</v>
      </c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8"/>
      <c r="DH12" s="268" t="s">
        <v>1</v>
      </c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70"/>
    </row>
    <row r="13" spans="1:124" s="6" customFormat="1" ht="16.5" customHeight="1">
      <c r="A13" s="339"/>
      <c r="B13" s="340"/>
      <c r="C13" s="340"/>
      <c r="D13" s="340"/>
      <c r="E13" s="340"/>
      <c r="F13" s="341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5"/>
      <c r="AA13" s="271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8"/>
      <c r="AO13" s="271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71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8"/>
      <c r="BQ13" s="271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8"/>
      <c r="CE13" s="271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8"/>
      <c r="CU13" s="271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8"/>
      <c r="DH13" s="268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70"/>
    </row>
    <row r="14" spans="1:124" s="6" customFormat="1" ht="16.5" customHeight="1">
      <c r="A14" s="342" t="s">
        <v>17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4"/>
      <c r="BC14" s="271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8"/>
      <c r="BQ14" s="271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8"/>
      <c r="CE14" s="271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8"/>
      <c r="CU14" s="271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8"/>
      <c r="DH14" s="271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8"/>
    </row>
    <row r="16" s="5" customFormat="1" ht="15">
      <c r="A16" s="5" t="s">
        <v>119</v>
      </c>
    </row>
    <row r="17" s="5" customFormat="1" ht="12.75" customHeight="1"/>
    <row r="18" spans="1:124" s="3" customFormat="1" ht="12" customHeight="1">
      <c r="A18" s="286" t="s">
        <v>3</v>
      </c>
      <c r="B18" s="298"/>
      <c r="C18" s="298"/>
      <c r="D18" s="298"/>
      <c r="E18" s="298"/>
      <c r="F18" s="299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9"/>
      <c r="AB18" s="286" t="s">
        <v>120</v>
      </c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  <c r="AP18" s="286" t="s">
        <v>121</v>
      </c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86" t="s">
        <v>122</v>
      </c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9"/>
      <c r="BQ18" s="147" t="s">
        <v>0</v>
      </c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4"/>
    </row>
    <row r="19" spans="1:124" s="3" customFormat="1" ht="68.25" customHeight="1">
      <c r="A19" s="300"/>
      <c r="B19" s="301"/>
      <c r="C19" s="301"/>
      <c r="D19" s="301"/>
      <c r="E19" s="301"/>
      <c r="F19" s="302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2"/>
      <c r="AB19" s="300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2"/>
      <c r="AP19" s="300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0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215" t="s">
        <v>173</v>
      </c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83"/>
      <c r="CE19" s="215" t="s">
        <v>181</v>
      </c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83"/>
      <c r="CU19" s="216" t="s">
        <v>19</v>
      </c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7"/>
    </row>
    <row r="20" spans="1:124" s="3" customFormat="1" ht="30.75" customHeight="1">
      <c r="A20" s="303"/>
      <c r="B20" s="304"/>
      <c r="C20" s="304"/>
      <c r="D20" s="304"/>
      <c r="E20" s="304"/>
      <c r="F20" s="305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5"/>
      <c r="AB20" s="303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303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3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5"/>
      <c r="BQ20" s="180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4"/>
      <c r="CE20" s="180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4"/>
      <c r="CU20" s="147" t="s">
        <v>2</v>
      </c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9"/>
      <c r="DH20" s="147" t="s">
        <v>44</v>
      </c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9"/>
    </row>
    <row r="21" spans="1:124" s="7" customFormat="1" ht="12.75">
      <c r="A21" s="295">
        <v>1</v>
      </c>
      <c r="B21" s="306"/>
      <c r="C21" s="306"/>
      <c r="D21" s="306"/>
      <c r="E21" s="306"/>
      <c r="F21" s="307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7"/>
      <c r="AB21" s="295">
        <v>3</v>
      </c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295">
        <v>4</v>
      </c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295">
        <v>5</v>
      </c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7"/>
      <c r="BQ21" s="295">
        <v>6</v>
      </c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7"/>
      <c r="CE21" s="295">
        <v>7</v>
      </c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7"/>
      <c r="CU21" s="295">
        <v>8</v>
      </c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7"/>
      <c r="DH21" s="295">
        <v>9</v>
      </c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7"/>
    </row>
    <row r="22" spans="1:124" s="6" customFormat="1" ht="52.5" customHeight="1">
      <c r="A22" s="259" t="s">
        <v>6</v>
      </c>
      <c r="B22" s="260"/>
      <c r="C22" s="260"/>
      <c r="D22" s="260"/>
      <c r="E22" s="260"/>
      <c r="F22" s="261"/>
      <c r="G22" s="320" t="s">
        <v>125</v>
      </c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1"/>
      <c r="AB22" s="268" t="s">
        <v>1</v>
      </c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68" t="s">
        <v>1</v>
      </c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51">
        <v>168400</v>
      </c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3"/>
      <c r="BQ22" s="251">
        <v>168400</v>
      </c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3"/>
      <c r="CE22" s="251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3"/>
      <c r="CU22" s="251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3"/>
      <c r="DH22" s="251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3"/>
    </row>
    <row r="23" spans="1:124" s="6" customFormat="1" ht="26.25" customHeight="1">
      <c r="A23" s="259" t="s">
        <v>26</v>
      </c>
      <c r="B23" s="260"/>
      <c r="C23" s="260"/>
      <c r="D23" s="260"/>
      <c r="E23" s="260"/>
      <c r="F23" s="261"/>
      <c r="G23" s="320" t="s">
        <v>126</v>
      </c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1"/>
      <c r="AB23" s="271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8"/>
      <c r="AP23" s="271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1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3"/>
      <c r="BQ23" s="251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3"/>
      <c r="CE23" s="251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3"/>
      <c r="CU23" s="251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3"/>
      <c r="DH23" s="251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3"/>
    </row>
    <row r="24" spans="1:124" s="6" customFormat="1" ht="19.5" customHeight="1">
      <c r="A24" s="259" t="s">
        <v>27</v>
      </c>
      <c r="B24" s="260"/>
      <c r="C24" s="260"/>
      <c r="D24" s="260"/>
      <c r="E24" s="260"/>
      <c r="F24" s="261"/>
      <c r="G24" s="424" t="s">
        <v>184</v>
      </c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5"/>
      <c r="AB24" s="271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8"/>
      <c r="AP24" s="271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1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3"/>
      <c r="BQ24" s="251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3"/>
      <c r="CE24" s="251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3"/>
      <c r="CU24" s="251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3"/>
      <c r="DH24" s="251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3"/>
    </row>
    <row r="25" spans="1:124" s="6" customFormat="1" ht="40.5" customHeight="1">
      <c r="A25" s="259" t="s">
        <v>29</v>
      </c>
      <c r="B25" s="260"/>
      <c r="C25" s="260"/>
      <c r="D25" s="260"/>
      <c r="E25" s="260"/>
      <c r="F25" s="261"/>
      <c r="G25" s="320" t="s">
        <v>124</v>
      </c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1"/>
      <c r="AB25" s="271">
        <v>8</v>
      </c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8"/>
      <c r="AP25" s="251">
        <v>21050</v>
      </c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1">
        <f>AB25*AP25</f>
        <v>168400</v>
      </c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3"/>
      <c r="BQ25" s="251">
        <f>BD25</f>
        <v>168400</v>
      </c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3"/>
      <c r="CE25" s="251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3"/>
      <c r="CU25" s="251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3"/>
      <c r="DH25" s="251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3"/>
    </row>
    <row r="26" spans="1:124" s="6" customFormat="1" ht="84" customHeight="1">
      <c r="A26" s="259" t="s">
        <v>123</v>
      </c>
      <c r="B26" s="260"/>
      <c r="C26" s="260"/>
      <c r="D26" s="260"/>
      <c r="E26" s="260"/>
      <c r="F26" s="261"/>
      <c r="G26" s="320" t="s">
        <v>127</v>
      </c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1"/>
      <c r="AB26" s="271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8"/>
      <c r="AP26" s="271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1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3"/>
      <c r="BQ26" s="251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3"/>
      <c r="CE26" s="251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3"/>
      <c r="CU26" s="251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3"/>
      <c r="DH26" s="251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3"/>
    </row>
    <row r="27" spans="1:124" s="6" customFormat="1" ht="16.5" customHeight="1">
      <c r="A27" s="310"/>
      <c r="B27" s="311"/>
      <c r="C27" s="311"/>
      <c r="D27" s="311"/>
      <c r="E27" s="311"/>
      <c r="F27" s="312"/>
      <c r="G27" s="320" t="s">
        <v>128</v>
      </c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1"/>
      <c r="AB27" s="271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8"/>
      <c r="AP27" s="271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1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3"/>
      <c r="BQ27" s="251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3"/>
      <c r="CE27" s="251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3"/>
      <c r="CU27" s="251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3"/>
      <c r="DH27" s="251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3"/>
    </row>
    <row r="28" spans="1:124" s="6" customFormat="1" ht="16.5" customHeight="1">
      <c r="A28" s="310"/>
      <c r="B28" s="311"/>
      <c r="C28" s="311"/>
      <c r="D28" s="311"/>
      <c r="E28" s="311"/>
      <c r="F28" s="312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5"/>
      <c r="AB28" s="271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8"/>
      <c r="AP28" s="271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1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3"/>
      <c r="BQ28" s="251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3"/>
      <c r="CE28" s="251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3"/>
      <c r="CU28" s="251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3"/>
      <c r="DH28" s="251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3"/>
    </row>
    <row r="29" spans="1:124" s="6" customFormat="1" ht="40.5" customHeight="1">
      <c r="A29" s="259" t="s">
        <v>7</v>
      </c>
      <c r="B29" s="260"/>
      <c r="C29" s="260"/>
      <c r="D29" s="260"/>
      <c r="E29" s="260"/>
      <c r="F29" s="261"/>
      <c r="G29" s="320" t="s">
        <v>129</v>
      </c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1"/>
      <c r="AB29" s="268" t="s">
        <v>1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70"/>
      <c r="AP29" s="268" t="s">
        <v>1</v>
      </c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51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3"/>
      <c r="BQ29" s="251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3"/>
      <c r="CE29" s="251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3"/>
      <c r="CU29" s="251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3"/>
      <c r="DH29" s="251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3"/>
    </row>
    <row r="30" spans="1:124" s="6" customFormat="1" ht="66.75" customHeight="1">
      <c r="A30" s="259" t="s">
        <v>31</v>
      </c>
      <c r="B30" s="260"/>
      <c r="C30" s="260"/>
      <c r="D30" s="260"/>
      <c r="E30" s="260"/>
      <c r="F30" s="261"/>
      <c r="G30" s="320" t="s">
        <v>130</v>
      </c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1"/>
      <c r="AB30" s="271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8"/>
      <c r="AP30" s="271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1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3"/>
      <c r="BQ30" s="251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3"/>
      <c r="CE30" s="251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3"/>
      <c r="CU30" s="251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3"/>
      <c r="DH30" s="251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3"/>
    </row>
    <row r="31" spans="1:124" s="6" customFormat="1" ht="16.5" customHeight="1">
      <c r="A31" s="259" t="s">
        <v>32</v>
      </c>
      <c r="B31" s="260"/>
      <c r="C31" s="260"/>
      <c r="D31" s="260"/>
      <c r="E31" s="260"/>
      <c r="F31" s="261"/>
      <c r="G31" s="320" t="s">
        <v>131</v>
      </c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1"/>
      <c r="AB31" s="271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8"/>
      <c r="AP31" s="271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1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3"/>
      <c r="BQ31" s="251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3"/>
      <c r="CE31" s="251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3"/>
      <c r="CU31" s="251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51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3"/>
    </row>
    <row r="32" spans="1:124" s="6" customFormat="1" ht="16.5" customHeight="1">
      <c r="A32" s="310"/>
      <c r="B32" s="311"/>
      <c r="C32" s="311"/>
      <c r="D32" s="311"/>
      <c r="E32" s="311"/>
      <c r="F32" s="312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5"/>
      <c r="AB32" s="271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8"/>
      <c r="AP32" s="271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1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3"/>
      <c r="BQ32" s="251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3"/>
      <c r="CE32" s="251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3"/>
      <c r="CU32" s="251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3"/>
      <c r="DH32" s="251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3"/>
    </row>
    <row r="33" spans="1:124" s="6" customFormat="1" ht="26.25" customHeight="1">
      <c r="A33" s="259" t="s">
        <v>8</v>
      </c>
      <c r="B33" s="260"/>
      <c r="C33" s="260"/>
      <c r="D33" s="260"/>
      <c r="E33" s="260"/>
      <c r="F33" s="261"/>
      <c r="G33" s="320" t="s">
        <v>132</v>
      </c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1"/>
      <c r="AB33" s="268" t="s">
        <v>1</v>
      </c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70"/>
      <c r="AP33" s="268" t="s">
        <v>1</v>
      </c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51">
        <v>2041294.29</v>
      </c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3"/>
      <c r="BQ33" s="251">
        <v>2041294.29</v>
      </c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3"/>
      <c r="CE33" s="251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3"/>
      <c r="CU33" s="251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3"/>
      <c r="DH33" s="251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3"/>
    </row>
    <row r="34" spans="1:124" s="6" customFormat="1" ht="78.75" customHeight="1">
      <c r="A34" s="259" t="s">
        <v>11</v>
      </c>
      <c r="B34" s="260"/>
      <c r="C34" s="260"/>
      <c r="D34" s="260"/>
      <c r="E34" s="260"/>
      <c r="F34" s="261"/>
      <c r="G34" s="320" t="s">
        <v>133</v>
      </c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1"/>
      <c r="AB34" s="271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8"/>
      <c r="AP34" s="271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1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251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3"/>
      <c r="CE34" s="251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3"/>
      <c r="CU34" s="251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3"/>
      <c r="DH34" s="251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3"/>
    </row>
    <row r="35" spans="1:124" s="6" customFormat="1" ht="78.75" customHeight="1">
      <c r="A35" s="259" t="s">
        <v>12</v>
      </c>
      <c r="B35" s="260"/>
      <c r="C35" s="260"/>
      <c r="D35" s="260"/>
      <c r="E35" s="260"/>
      <c r="F35" s="261"/>
      <c r="G35" s="320" t="s">
        <v>134</v>
      </c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1"/>
      <c r="AB35" s="271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8"/>
      <c r="AP35" s="271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1">
        <f>SUM(BD36:BP48)</f>
        <v>2041294.29</v>
      </c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251">
        <f>SUM(BQ36:CD48)</f>
        <v>2041294.29</v>
      </c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3"/>
      <c r="CE35" s="251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3"/>
      <c r="CU35" s="251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3"/>
      <c r="DH35" s="251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3"/>
    </row>
    <row r="36" spans="1:124" s="6" customFormat="1" ht="27.75" customHeight="1">
      <c r="A36" s="310" t="s">
        <v>354</v>
      </c>
      <c r="B36" s="311"/>
      <c r="C36" s="311"/>
      <c r="D36" s="311"/>
      <c r="E36" s="311"/>
      <c r="F36" s="312"/>
      <c r="G36" s="424" t="s">
        <v>303</v>
      </c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5"/>
      <c r="AB36" s="391">
        <v>2</v>
      </c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3"/>
      <c r="AP36" s="251">
        <v>51330</v>
      </c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1">
        <v>102660.05</v>
      </c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251">
        <f aca="true" t="shared" si="0" ref="BQ36:BQ47">BD36</f>
        <v>102660.05</v>
      </c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3"/>
      <c r="CE36" s="251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3"/>
      <c r="CU36" s="251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3"/>
      <c r="DH36" s="251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3"/>
    </row>
    <row r="37" spans="1:124" s="6" customFormat="1" ht="27.75" customHeight="1">
      <c r="A37" s="310" t="s">
        <v>365</v>
      </c>
      <c r="B37" s="311"/>
      <c r="C37" s="311"/>
      <c r="D37" s="311"/>
      <c r="E37" s="311"/>
      <c r="F37" s="312"/>
      <c r="G37" s="424" t="s">
        <v>340</v>
      </c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5"/>
      <c r="AB37" s="391">
        <v>2</v>
      </c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3"/>
      <c r="AP37" s="251">
        <v>149267.83</v>
      </c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1">
        <v>298535.66</v>
      </c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251">
        <f t="shared" si="0"/>
        <v>298535.66</v>
      </c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3"/>
      <c r="CE37" s="251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3"/>
      <c r="CU37" s="251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3"/>
      <c r="DH37" s="251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3"/>
    </row>
    <row r="38" spans="1:124" s="6" customFormat="1" ht="20.25" customHeight="1">
      <c r="A38" s="310" t="s">
        <v>364</v>
      </c>
      <c r="B38" s="311"/>
      <c r="C38" s="311"/>
      <c r="D38" s="311"/>
      <c r="E38" s="311"/>
      <c r="F38" s="312"/>
      <c r="G38" s="424" t="s">
        <v>304</v>
      </c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5"/>
      <c r="AB38" s="391">
        <v>2</v>
      </c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3"/>
      <c r="AP38" s="251">
        <v>22667.29</v>
      </c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1">
        <v>45334.58</v>
      </c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251">
        <f t="shared" si="0"/>
        <v>45334.58</v>
      </c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3"/>
      <c r="CE38" s="251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3"/>
      <c r="CU38" s="251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3"/>
      <c r="DH38" s="251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3"/>
    </row>
    <row r="39" spans="1:124" s="6" customFormat="1" ht="20.25" customHeight="1">
      <c r="A39" s="310" t="s">
        <v>363</v>
      </c>
      <c r="B39" s="311"/>
      <c r="C39" s="311"/>
      <c r="D39" s="311"/>
      <c r="E39" s="311"/>
      <c r="F39" s="312"/>
      <c r="G39" s="424" t="s">
        <v>305</v>
      </c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5"/>
      <c r="AB39" s="391">
        <v>4</v>
      </c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3"/>
      <c r="AP39" s="251">
        <v>22875</v>
      </c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1">
        <f aca="true" t="shared" si="1" ref="BD39:BD47">AB39*AP39</f>
        <v>91500</v>
      </c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251">
        <f t="shared" si="0"/>
        <v>91500</v>
      </c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3"/>
      <c r="CE39" s="251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3"/>
      <c r="CU39" s="251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3"/>
      <c r="DH39" s="251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1:124" s="6" customFormat="1" ht="20.25" customHeight="1">
      <c r="A40" s="310" t="s">
        <v>362</v>
      </c>
      <c r="B40" s="311"/>
      <c r="C40" s="311"/>
      <c r="D40" s="311"/>
      <c r="E40" s="311"/>
      <c r="F40" s="312"/>
      <c r="G40" s="424" t="s">
        <v>306</v>
      </c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5"/>
      <c r="AB40" s="391">
        <v>4</v>
      </c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3"/>
      <c r="AP40" s="251">
        <v>33916</v>
      </c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1">
        <f t="shared" si="1"/>
        <v>135664</v>
      </c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251">
        <f t="shared" si="0"/>
        <v>135664</v>
      </c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3"/>
      <c r="CE40" s="251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3"/>
      <c r="CU40" s="251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3"/>
      <c r="DH40" s="251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3"/>
    </row>
    <row r="41" spans="1:124" s="6" customFormat="1" ht="36.75" customHeight="1">
      <c r="A41" s="310" t="s">
        <v>361</v>
      </c>
      <c r="B41" s="311"/>
      <c r="C41" s="311"/>
      <c r="D41" s="311"/>
      <c r="E41" s="311"/>
      <c r="F41" s="312"/>
      <c r="G41" s="424" t="s">
        <v>307</v>
      </c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5"/>
      <c r="AB41" s="391">
        <v>4</v>
      </c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3"/>
      <c r="AP41" s="251">
        <v>23250</v>
      </c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1">
        <f t="shared" si="1"/>
        <v>93000</v>
      </c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3"/>
      <c r="BQ41" s="251">
        <f t="shared" si="0"/>
        <v>93000</v>
      </c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3"/>
      <c r="CE41" s="251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3"/>
      <c r="CU41" s="251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3"/>
      <c r="DH41" s="251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3"/>
    </row>
    <row r="42" spans="1:124" s="6" customFormat="1" ht="25.5" customHeight="1">
      <c r="A42" s="310" t="s">
        <v>360</v>
      </c>
      <c r="B42" s="311"/>
      <c r="C42" s="311"/>
      <c r="D42" s="311"/>
      <c r="E42" s="311"/>
      <c r="F42" s="312"/>
      <c r="G42" s="424" t="s">
        <v>308</v>
      </c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5"/>
      <c r="AB42" s="391">
        <v>4</v>
      </c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3"/>
      <c r="AP42" s="251">
        <v>15250</v>
      </c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1">
        <f t="shared" si="1"/>
        <v>61000</v>
      </c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3"/>
      <c r="BQ42" s="251">
        <f t="shared" si="0"/>
        <v>61000</v>
      </c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3"/>
      <c r="CE42" s="251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3"/>
      <c r="CU42" s="251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3"/>
      <c r="DH42" s="251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3"/>
    </row>
    <row r="43" spans="1:124" s="6" customFormat="1" ht="18" customHeight="1">
      <c r="A43" s="310" t="s">
        <v>359</v>
      </c>
      <c r="B43" s="311"/>
      <c r="C43" s="311"/>
      <c r="D43" s="311"/>
      <c r="E43" s="311"/>
      <c r="F43" s="312"/>
      <c r="G43" s="424" t="s">
        <v>309</v>
      </c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5"/>
      <c r="AB43" s="391">
        <v>4</v>
      </c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3"/>
      <c r="AP43" s="251">
        <v>54000</v>
      </c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1">
        <f t="shared" si="1"/>
        <v>216000</v>
      </c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3"/>
      <c r="BQ43" s="251">
        <f t="shared" si="0"/>
        <v>216000</v>
      </c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3"/>
      <c r="CE43" s="251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3"/>
      <c r="CU43" s="251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3"/>
      <c r="DH43" s="251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3"/>
    </row>
    <row r="44" spans="1:124" s="6" customFormat="1" ht="41.25" customHeight="1">
      <c r="A44" s="310" t="s">
        <v>358</v>
      </c>
      <c r="B44" s="311"/>
      <c r="C44" s="311"/>
      <c r="D44" s="311"/>
      <c r="E44" s="311"/>
      <c r="F44" s="312"/>
      <c r="G44" s="424" t="s">
        <v>310</v>
      </c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5"/>
      <c r="AB44" s="391">
        <v>4</v>
      </c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3"/>
      <c r="AP44" s="251">
        <v>43200</v>
      </c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1">
        <f t="shared" si="1"/>
        <v>172800</v>
      </c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3"/>
      <c r="BQ44" s="251">
        <f t="shared" si="0"/>
        <v>172800</v>
      </c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3"/>
      <c r="CE44" s="251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3"/>
      <c r="CU44" s="251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3"/>
      <c r="DH44" s="251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3"/>
    </row>
    <row r="45" spans="1:124" s="6" customFormat="1" ht="33" customHeight="1">
      <c r="A45" s="310" t="s">
        <v>355</v>
      </c>
      <c r="B45" s="311"/>
      <c r="C45" s="311"/>
      <c r="D45" s="311"/>
      <c r="E45" s="311"/>
      <c r="F45" s="312"/>
      <c r="G45" s="424" t="s">
        <v>311</v>
      </c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5"/>
      <c r="AB45" s="391">
        <v>4</v>
      </c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3"/>
      <c r="AP45" s="251">
        <v>98400</v>
      </c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1">
        <f t="shared" si="1"/>
        <v>393600</v>
      </c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251">
        <f t="shared" si="0"/>
        <v>393600</v>
      </c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3"/>
      <c r="CE45" s="251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3"/>
      <c r="CU45" s="251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3"/>
      <c r="DH45" s="251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3"/>
    </row>
    <row r="46" spans="1:124" s="6" customFormat="1" ht="33" customHeight="1">
      <c r="A46" s="310" t="s">
        <v>356</v>
      </c>
      <c r="B46" s="311"/>
      <c r="C46" s="311"/>
      <c r="D46" s="311"/>
      <c r="E46" s="311"/>
      <c r="F46" s="312"/>
      <c r="G46" s="424" t="s">
        <v>315</v>
      </c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5"/>
      <c r="AB46" s="391">
        <v>4</v>
      </c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3"/>
      <c r="AP46" s="251">
        <v>82600</v>
      </c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1">
        <f t="shared" si="1"/>
        <v>330400</v>
      </c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251">
        <f t="shared" si="0"/>
        <v>330400</v>
      </c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3"/>
      <c r="CE46" s="251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3"/>
      <c r="CU46" s="251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3"/>
      <c r="DH46" s="251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3"/>
    </row>
    <row r="47" spans="1:124" s="6" customFormat="1" ht="57" customHeight="1">
      <c r="A47" s="310" t="s">
        <v>357</v>
      </c>
      <c r="B47" s="311"/>
      <c r="C47" s="311"/>
      <c r="D47" s="311"/>
      <c r="E47" s="311"/>
      <c r="F47" s="312"/>
      <c r="G47" s="424" t="s">
        <v>316</v>
      </c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5"/>
      <c r="AB47" s="391">
        <v>4</v>
      </c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3"/>
      <c r="AP47" s="251">
        <v>25200</v>
      </c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1">
        <f t="shared" si="1"/>
        <v>100800</v>
      </c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251">
        <f t="shared" si="0"/>
        <v>100800</v>
      </c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3"/>
      <c r="CE47" s="251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3"/>
      <c r="CU47" s="251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3"/>
      <c r="DH47" s="251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3"/>
    </row>
    <row r="48" spans="1:124" s="6" customFormat="1" ht="24" customHeight="1">
      <c r="A48" s="310"/>
      <c r="B48" s="311"/>
      <c r="C48" s="311"/>
      <c r="D48" s="311"/>
      <c r="E48" s="311"/>
      <c r="F48" s="312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5"/>
      <c r="AB48" s="391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3"/>
      <c r="AP48" s="251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1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3"/>
      <c r="BQ48" s="251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3"/>
      <c r="CE48" s="251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3"/>
      <c r="CU48" s="251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3"/>
      <c r="DH48" s="251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3"/>
    </row>
    <row r="49" spans="1:124" s="6" customFormat="1" ht="66.75" customHeight="1">
      <c r="A49" s="310" t="s">
        <v>9</v>
      </c>
      <c r="B49" s="311"/>
      <c r="C49" s="311"/>
      <c r="D49" s="311"/>
      <c r="E49" s="311"/>
      <c r="F49" s="312"/>
      <c r="G49" s="424" t="s">
        <v>135</v>
      </c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5"/>
      <c r="AB49" s="271" t="s">
        <v>1</v>
      </c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8"/>
      <c r="AP49" s="271" t="s">
        <v>1</v>
      </c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1">
        <f>SUM(BD51:BP55)</f>
        <v>705600</v>
      </c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3"/>
      <c r="BQ49" s="251">
        <f>SUM(BQ51:CD55)</f>
        <v>705600</v>
      </c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3"/>
      <c r="CE49" s="251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3"/>
      <c r="CU49" s="251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3"/>
      <c r="DH49" s="251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3"/>
    </row>
    <row r="50" spans="1:124" s="6" customFormat="1" ht="16.5" customHeight="1">
      <c r="A50" s="310" t="s">
        <v>50</v>
      </c>
      <c r="B50" s="311"/>
      <c r="C50" s="311"/>
      <c r="D50" s="311"/>
      <c r="E50" s="311"/>
      <c r="F50" s="312"/>
      <c r="G50" s="424" t="s">
        <v>136</v>
      </c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5"/>
      <c r="AB50" s="271" t="s">
        <v>1</v>
      </c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8"/>
      <c r="AP50" s="271" t="s">
        <v>1</v>
      </c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71" t="s">
        <v>1</v>
      </c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8"/>
      <c r="BQ50" s="251">
        <v>204480</v>
      </c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3"/>
      <c r="CE50" s="271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8"/>
      <c r="CU50" s="271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8"/>
      <c r="DH50" s="271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8"/>
    </row>
    <row r="51" spans="1:124" s="6" customFormat="1" ht="24.75" customHeight="1">
      <c r="A51" s="310" t="s">
        <v>366</v>
      </c>
      <c r="B51" s="311"/>
      <c r="C51" s="311"/>
      <c r="D51" s="311"/>
      <c r="E51" s="311"/>
      <c r="F51" s="312"/>
      <c r="G51" s="424" t="s">
        <v>312</v>
      </c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5"/>
      <c r="AB51" s="271">
        <v>4</v>
      </c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8"/>
      <c r="AP51" s="251">
        <v>51120</v>
      </c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1">
        <f>AB51*AP51</f>
        <v>204480</v>
      </c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3"/>
      <c r="BQ51" s="251">
        <f>BD51</f>
        <v>204480</v>
      </c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3"/>
      <c r="CE51" s="251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3"/>
      <c r="CU51" s="251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3"/>
      <c r="DH51" s="251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3"/>
    </row>
    <row r="52" spans="1:124" s="6" customFormat="1" ht="28.5" customHeight="1">
      <c r="A52" s="310" t="s">
        <v>367</v>
      </c>
      <c r="B52" s="311"/>
      <c r="C52" s="311"/>
      <c r="D52" s="311"/>
      <c r="E52" s="311"/>
      <c r="F52" s="312"/>
      <c r="G52" s="424" t="s">
        <v>313</v>
      </c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5"/>
      <c r="AB52" s="271">
        <v>4</v>
      </c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8"/>
      <c r="AP52" s="251">
        <v>51120</v>
      </c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1">
        <f>AB52*AP52</f>
        <v>204480</v>
      </c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251">
        <f>BD52</f>
        <v>204480</v>
      </c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3"/>
      <c r="CE52" s="251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3"/>
      <c r="CU52" s="251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3"/>
      <c r="DH52" s="251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3"/>
    </row>
    <row r="53" spans="1:124" s="6" customFormat="1" ht="35.25" customHeight="1">
      <c r="A53" s="310" t="s">
        <v>368</v>
      </c>
      <c r="B53" s="311"/>
      <c r="C53" s="311"/>
      <c r="D53" s="311"/>
      <c r="E53" s="311"/>
      <c r="F53" s="312"/>
      <c r="G53" s="424" t="s">
        <v>314</v>
      </c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5"/>
      <c r="AB53" s="271">
        <v>4</v>
      </c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8"/>
      <c r="AP53" s="251">
        <v>51120</v>
      </c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1">
        <f>AB53*AP53</f>
        <v>204480</v>
      </c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3"/>
      <c r="BQ53" s="251">
        <f>BD53</f>
        <v>204480</v>
      </c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3"/>
      <c r="CE53" s="251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3"/>
      <c r="CU53" s="251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3"/>
      <c r="DH53" s="251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3"/>
    </row>
    <row r="54" spans="1:124" s="6" customFormat="1" ht="45.75" customHeight="1">
      <c r="A54" s="310" t="s">
        <v>369</v>
      </c>
      <c r="B54" s="311"/>
      <c r="C54" s="311"/>
      <c r="D54" s="311"/>
      <c r="E54" s="311"/>
      <c r="F54" s="312"/>
      <c r="G54" s="424" t="s">
        <v>344</v>
      </c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5"/>
      <c r="AB54" s="271">
        <v>4</v>
      </c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8"/>
      <c r="AP54" s="251">
        <v>23040</v>
      </c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1">
        <f>AB54*AP54</f>
        <v>92160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3"/>
      <c r="BQ54" s="251">
        <f>BD54</f>
        <v>92160</v>
      </c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3"/>
      <c r="CE54" s="251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3"/>
      <c r="CU54" s="251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3"/>
      <c r="DH54" s="251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3"/>
    </row>
    <row r="55" spans="1:124" s="6" customFormat="1" ht="16.5" customHeight="1">
      <c r="A55" s="310"/>
      <c r="B55" s="311"/>
      <c r="C55" s="311"/>
      <c r="D55" s="311"/>
      <c r="E55" s="311"/>
      <c r="F55" s="312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5"/>
      <c r="AB55" s="271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8"/>
      <c r="AP55" s="251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1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3"/>
      <c r="BQ55" s="251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3"/>
      <c r="CE55" s="251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3"/>
      <c r="CU55" s="251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3"/>
      <c r="DH55" s="251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3"/>
    </row>
    <row r="56" spans="1:124" s="6" customFormat="1" ht="26.25" customHeight="1">
      <c r="A56" s="259" t="s">
        <v>10</v>
      </c>
      <c r="B56" s="260"/>
      <c r="C56" s="260"/>
      <c r="D56" s="260"/>
      <c r="E56" s="260"/>
      <c r="F56" s="261"/>
      <c r="G56" s="320" t="s">
        <v>138</v>
      </c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1"/>
      <c r="AB56" s="268" t="s">
        <v>1</v>
      </c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70"/>
      <c r="AP56" s="268" t="s">
        <v>1</v>
      </c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71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8"/>
      <c r="BQ56" s="271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8"/>
      <c r="CE56" s="271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8"/>
      <c r="CU56" s="271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8"/>
      <c r="DH56" s="271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8"/>
    </row>
    <row r="57" spans="1:124" s="6" customFormat="1" ht="16.5" customHeight="1">
      <c r="A57" s="259" t="s">
        <v>137</v>
      </c>
      <c r="B57" s="260"/>
      <c r="C57" s="260"/>
      <c r="D57" s="260"/>
      <c r="E57" s="260"/>
      <c r="F57" s="261"/>
      <c r="G57" s="320" t="s">
        <v>136</v>
      </c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1"/>
      <c r="AB57" s="268" t="s">
        <v>1</v>
      </c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70"/>
      <c r="AP57" s="268" t="s">
        <v>1</v>
      </c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8" t="s">
        <v>1</v>
      </c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70"/>
      <c r="BQ57" s="271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8"/>
      <c r="CE57" s="271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8"/>
      <c r="CU57" s="271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8"/>
      <c r="DH57" s="271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8"/>
    </row>
    <row r="58" spans="1:124" s="6" customFormat="1" ht="16.5" customHeight="1">
      <c r="A58" s="259"/>
      <c r="B58" s="260"/>
      <c r="C58" s="260"/>
      <c r="D58" s="260"/>
      <c r="E58" s="260"/>
      <c r="F58" s="261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1"/>
      <c r="AB58" s="268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70"/>
      <c r="AP58" s="268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8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70"/>
      <c r="BQ58" s="271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8"/>
      <c r="CE58" s="271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8"/>
      <c r="CU58" s="271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8"/>
      <c r="DH58" s="271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8"/>
    </row>
    <row r="59" spans="1:124" s="6" customFormat="1" ht="42.75" customHeight="1">
      <c r="A59" s="259" t="s">
        <v>13</v>
      </c>
      <c r="B59" s="260"/>
      <c r="C59" s="260"/>
      <c r="D59" s="260"/>
      <c r="E59" s="260"/>
      <c r="F59" s="261"/>
      <c r="G59" s="320" t="s">
        <v>290</v>
      </c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1"/>
      <c r="AB59" s="268" t="s">
        <v>1</v>
      </c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70"/>
      <c r="AP59" s="268" t="s">
        <v>1</v>
      </c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345">
        <f>BD60+BD61+BD62+BD63</f>
        <v>1648158.43</v>
      </c>
      <c r="BE59" s="389"/>
      <c r="BF59" s="389"/>
      <c r="BG59" s="389"/>
      <c r="BH59" s="389"/>
      <c r="BI59" s="389"/>
      <c r="BJ59" s="389"/>
      <c r="BK59" s="389"/>
      <c r="BL59" s="389"/>
      <c r="BM59" s="389"/>
      <c r="BN59" s="389"/>
      <c r="BO59" s="389"/>
      <c r="BP59" s="390"/>
      <c r="BQ59" s="251">
        <f>BQ60+BQ61+BQ62</f>
        <v>1641734.05</v>
      </c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3"/>
      <c r="CE59" s="271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8"/>
      <c r="CU59" s="251">
        <f>CU63</f>
        <v>6424.38</v>
      </c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8"/>
      <c r="DH59" s="271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258"/>
    </row>
    <row r="60" spans="1:124" s="6" customFormat="1" ht="42.75" customHeight="1">
      <c r="A60" s="310" t="s">
        <v>291</v>
      </c>
      <c r="B60" s="311"/>
      <c r="C60" s="311"/>
      <c r="D60" s="311"/>
      <c r="E60" s="311"/>
      <c r="F60" s="312"/>
      <c r="G60" s="424" t="s">
        <v>292</v>
      </c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5"/>
      <c r="AB60" s="271">
        <v>11</v>
      </c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8"/>
      <c r="AP60" s="251">
        <v>84090</v>
      </c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1">
        <f>AB60*AP60</f>
        <v>924990</v>
      </c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3"/>
      <c r="BQ60" s="251">
        <f>BD60</f>
        <v>924990</v>
      </c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3"/>
      <c r="CE60" s="251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3"/>
      <c r="CU60" s="251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3"/>
      <c r="DH60" s="251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3"/>
    </row>
    <row r="61" spans="1:124" s="6" customFormat="1" ht="42.75" customHeight="1">
      <c r="A61" s="310" t="s">
        <v>334</v>
      </c>
      <c r="B61" s="311"/>
      <c r="C61" s="311"/>
      <c r="D61" s="311"/>
      <c r="E61" s="311"/>
      <c r="F61" s="312"/>
      <c r="G61" s="424" t="s">
        <v>293</v>
      </c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5"/>
      <c r="AB61" s="271">
        <v>1</v>
      </c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8"/>
      <c r="AP61" s="251">
        <v>93792.05</v>
      </c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1">
        <f>AB61*AP61</f>
        <v>93792.05</v>
      </c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3"/>
      <c r="BQ61" s="251">
        <f>BD61</f>
        <v>93792.05</v>
      </c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3"/>
      <c r="CE61" s="251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3"/>
      <c r="CU61" s="251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3"/>
      <c r="DH61" s="251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3"/>
    </row>
    <row r="62" spans="1:124" s="6" customFormat="1" ht="16.5" customHeight="1">
      <c r="A62" s="310" t="s">
        <v>335</v>
      </c>
      <c r="B62" s="311"/>
      <c r="C62" s="311"/>
      <c r="D62" s="311"/>
      <c r="E62" s="311"/>
      <c r="F62" s="312"/>
      <c r="G62" s="424" t="s">
        <v>294</v>
      </c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5"/>
      <c r="AB62" s="271">
        <v>11</v>
      </c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8"/>
      <c r="AP62" s="251">
        <v>56632</v>
      </c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1">
        <f>AB62*AP62</f>
        <v>622952</v>
      </c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3"/>
      <c r="BQ62" s="251">
        <f>BD62</f>
        <v>622952</v>
      </c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3"/>
      <c r="CE62" s="251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3"/>
      <c r="CU62" s="251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3"/>
      <c r="DH62" s="251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3"/>
    </row>
    <row r="63" spans="1:124" s="6" customFormat="1" ht="24.75" customHeight="1">
      <c r="A63" s="310" t="s">
        <v>336</v>
      </c>
      <c r="B63" s="311"/>
      <c r="C63" s="311"/>
      <c r="D63" s="311"/>
      <c r="E63" s="311"/>
      <c r="F63" s="312"/>
      <c r="G63" s="424" t="s">
        <v>294</v>
      </c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5"/>
      <c r="AB63" s="268">
        <v>1</v>
      </c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70"/>
      <c r="AP63" s="345">
        <v>6424.38</v>
      </c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251">
        <f>AB63*AP63</f>
        <v>6424.38</v>
      </c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3"/>
      <c r="BQ63" s="251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3"/>
      <c r="CE63" s="251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3"/>
      <c r="CU63" s="251">
        <v>6424.38</v>
      </c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3"/>
      <c r="DH63" s="251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3"/>
    </row>
    <row r="64" spans="1:124" s="6" customFormat="1" ht="16.5" customHeight="1">
      <c r="A64" s="313" t="s">
        <v>17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4"/>
      <c r="BD64" s="251">
        <f>BD59+BD49+BD35+BD25</f>
        <v>4563452.72</v>
      </c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8"/>
      <c r="BQ64" s="251">
        <f>BQ59+BQ49+BQ35+BQ25</f>
        <v>4557028.34</v>
      </c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8"/>
      <c r="CE64" s="271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8"/>
      <c r="CU64" s="251">
        <v>6424.38</v>
      </c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3"/>
      <c r="DH64" s="271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8"/>
    </row>
    <row r="65" s="1" customFormat="1" ht="15"/>
    <row r="66" s="1" customFormat="1" ht="15"/>
    <row r="67" s="1" customFormat="1" ht="15"/>
    <row r="68" s="1" customFormat="1" ht="15"/>
  </sheetData>
  <sheetProtection/>
  <mergeCells count="484">
    <mergeCell ref="A54:F54"/>
    <mergeCell ref="DH53:DT53"/>
    <mergeCell ref="CU52:DG52"/>
    <mergeCell ref="DH52:DT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A51:F51"/>
    <mergeCell ref="G51:AA51"/>
    <mergeCell ref="AB51:AO51"/>
    <mergeCell ref="AP51:BC51"/>
    <mergeCell ref="BD51:BP51"/>
    <mergeCell ref="BQ51:CD51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CU45:DG45"/>
    <mergeCell ref="DH45:DT45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CU39:DG39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A38:F38"/>
    <mergeCell ref="G38:AA38"/>
    <mergeCell ref="AB38:AO38"/>
    <mergeCell ref="AP38:BC38"/>
    <mergeCell ref="BD38:BP38"/>
    <mergeCell ref="BQ38:CD38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CU43:DG43"/>
    <mergeCell ref="DH43:DT43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CE42:CT42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A42:F42"/>
    <mergeCell ref="G42:AA42"/>
    <mergeCell ref="AB42:AO42"/>
    <mergeCell ref="AP42:BC42"/>
    <mergeCell ref="BD42:BP42"/>
    <mergeCell ref="BQ42:CD42"/>
    <mergeCell ref="DH60:DT60"/>
    <mergeCell ref="A61:F61"/>
    <mergeCell ref="G61:AA61"/>
    <mergeCell ref="AB61:AO61"/>
    <mergeCell ref="AP61:BC61"/>
    <mergeCell ref="BD61:BP61"/>
    <mergeCell ref="BQ61:CD61"/>
    <mergeCell ref="CE61:CT61"/>
    <mergeCell ref="CU61:DG61"/>
    <mergeCell ref="DH61:DT61"/>
    <mergeCell ref="CU59:DG59"/>
    <mergeCell ref="DH59:DT59"/>
    <mergeCell ref="A60:F60"/>
    <mergeCell ref="G60:AA60"/>
    <mergeCell ref="AB60:AO60"/>
    <mergeCell ref="AP60:BC60"/>
    <mergeCell ref="BD60:BP60"/>
    <mergeCell ref="BQ60:CD60"/>
    <mergeCell ref="CE60:CT60"/>
    <mergeCell ref="CU60:DG60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A58:F58"/>
    <mergeCell ref="G58:AA58"/>
    <mergeCell ref="AB58:AO58"/>
    <mergeCell ref="AP58:BC58"/>
    <mergeCell ref="BD58:BP58"/>
    <mergeCell ref="BQ58:CD58"/>
    <mergeCell ref="CU62:DG62"/>
    <mergeCell ref="CE63:CT63"/>
    <mergeCell ref="A14:BB14"/>
    <mergeCell ref="A64:BC64"/>
    <mergeCell ref="CU64:DG64"/>
    <mergeCell ref="DH64:DT64"/>
    <mergeCell ref="CU63:DG63"/>
    <mergeCell ref="DH63:DT63"/>
    <mergeCell ref="BD64:BP64"/>
    <mergeCell ref="BQ64:CD64"/>
    <mergeCell ref="CE64:CT64"/>
    <mergeCell ref="A63:F63"/>
    <mergeCell ref="G63:AA63"/>
    <mergeCell ref="AB63:AO63"/>
    <mergeCell ref="AP63:BC63"/>
    <mergeCell ref="BD63:BP63"/>
    <mergeCell ref="BQ63:CD63"/>
    <mergeCell ref="CU57:DG57"/>
    <mergeCell ref="DH57:DT57"/>
    <mergeCell ref="A62:F62"/>
    <mergeCell ref="G62:AA62"/>
    <mergeCell ref="AB62:AO62"/>
    <mergeCell ref="AP62:BC62"/>
    <mergeCell ref="BD62:BP62"/>
    <mergeCell ref="BQ62:CD62"/>
    <mergeCell ref="CE62:CT62"/>
    <mergeCell ref="DH62:DT62"/>
    <mergeCell ref="CE56:CT56"/>
    <mergeCell ref="CU56:DG56"/>
    <mergeCell ref="DH56:DT56"/>
    <mergeCell ref="A57:F57"/>
    <mergeCell ref="G57:AA57"/>
    <mergeCell ref="AB57:AO57"/>
    <mergeCell ref="AP57:BC57"/>
    <mergeCell ref="BD57:BP57"/>
    <mergeCell ref="BQ57:CD57"/>
    <mergeCell ref="CE57:CT57"/>
    <mergeCell ref="A56:F56"/>
    <mergeCell ref="G56:AA56"/>
    <mergeCell ref="AB56:AO56"/>
    <mergeCell ref="AP56:BC56"/>
    <mergeCell ref="BD56:BP56"/>
    <mergeCell ref="BQ56:CD56"/>
    <mergeCell ref="DH50:DT50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CE48:CT48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A48:F48"/>
    <mergeCell ref="G48:AA48"/>
    <mergeCell ref="AB48:AO48"/>
    <mergeCell ref="AP48:BC48"/>
    <mergeCell ref="BD48:BP48"/>
    <mergeCell ref="BQ48:CD48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A32:F32"/>
    <mergeCell ref="G32:AA32"/>
    <mergeCell ref="AB32:AO32"/>
    <mergeCell ref="AP32:BC32"/>
    <mergeCell ref="BD32:BP32"/>
    <mergeCell ref="BQ32:CD32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CE28:CT28"/>
    <mergeCell ref="CU28:DG28"/>
    <mergeCell ref="DH28:DT28"/>
    <mergeCell ref="A29:F29"/>
    <mergeCell ref="G29:AA29"/>
    <mergeCell ref="AB29:AO29"/>
    <mergeCell ref="AP29:BC29"/>
    <mergeCell ref="BD29:BP29"/>
    <mergeCell ref="BQ29:CD29"/>
    <mergeCell ref="CE29:CT29"/>
    <mergeCell ref="A28:F28"/>
    <mergeCell ref="G28:AA28"/>
    <mergeCell ref="AB28:AO28"/>
    <mergeCell ref="AP28:BC28"/>
    <mergeCell ref="BD28:BP28"/>
    <mergeCell ref="BQ28:CD28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A10:F10"/>
    <mergeCell ref="G10:Z10"/>
    <mergeCell ref="AA10:AN10"/>
    <mergeCell ref="AO10:BB10"/>
    <mergeCell ref="A11:F11"/>
    <mergeCell ref="A13:F13"/>
    <mergeCell ref="G13:Z13"/>
    <mergeCell ref="AA13:AN13"/>
    <mergeCell ref="AO13:BB13"/>
    <mergeCell ref="A12:F12"/>
    <mergeCell ref="AO9:BB9"/>
    <mergeCell ref="BC10:BP10"/>
    <mergeCell ref="BQ9:CD9"/>
    <mergeCell ref="BQ10:CD10"/>
    <mergeCell ref="BC13:BP13"/>
    <mergeCell ref="BQ13:CD13"/>
    <mergeCell ref="AO12:BB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BQ19:CD20"/>
    <mergeCell ref="CE19:CT20"/>
    <mergeCell ref="G11:Z11"/>
    <mergeCell ref="AA11:AN11"/>
    <mergeCell ref="AO11:BB11"/>
    <mergeCell ref="CU10:DG10"/>
    <mergeCell ref="CE13:CT13"/>
    <mergeCell ref="CE11:CT11"/>
    <mergeCell ref="G12:Z12"/>
    <mergeCell ref="AA12:AN12"/>
    <mergeCell ref="BC4:BP6"/>
    <mergeCell ref="AO8:BB8"/>
    <mergeCell ref="AA4:AN6"/>
    <mergeCell ref="G4:Z6"/>
    <mergeCell ref="BC9:BP9"/>
    <mergeCell ref="CU19:DT19"/>
    <mergeCell ref="BQ4:DT4"/>
    <mergeCell ref="BQ5:CD6"/>
    <mergeCell ref="CE5:CT6"/>
    <mergeCell ref="BQ18:DT18"/>
    <mergeCell ref="CE54:CT54"/>
    <mergeCell ref="CU54:DG54"/>
    <mergeCell ref="DH54:DT54"/>
    <mergeCell ref="G54:AA54"/>
    <mergeCell ref="AB54:AO54"/>
    <mergeCell ref="AP54:BC54"/>
    <mergeCell ref="BD54:BP54"/>
    <mergeCell ref="BQ54:CD5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EH36"/>
  <sheetViews>
    <sheetView zoomScaleSheetLayoutView="100" zoomScalePageLayoutView="0" workbookViewId="0" topLeftCell="A10">
      <selection activeCell="CR32" sqref="CR32:DH32"/>
    </sheetView>
  </sheetViews>
  <sheetFormatPr defaultColWidth="0.875" defaultRowHeight="12.75"/>
  <cols>
    <col min="1" max="124" width="0.875" style="1" customWidth="1"/>
    <col min="125" max="125" width="2.375" style="1" customWidth="1"/>
    <col min="126" max="16384" width="0.875" style="1" customWidth="1"/>
  </cols>
  <sheetData>
    <row r="1" s="5" customFormat="1" ht="3" customHeight="1"/>
    <row r="2" spans="1:138" s="5" customFormat="1" ht="15">
      <c r="A2" s="282" t="s">
        <v>268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</row>
    <row r="3" s="5" customFormat="1" ht="10.5" customHeight="1"/>
    <row r="4" spans="1:138" s="9" customFormat="1" ht="73.5" customHeight="1">
      <c r="A4" s="430" t="s">
        <v>3</v>
      </c>
      <c r="B4" s="431"/>
      <c r="C4" s="431"/>
      <c r="D4" s="431"/>
      <c r="E4" s="431"/>
      <c r="F4" s="432"/>
      <c r="G4" s="431" t="s">
        <v>24</v>
      </c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2"/>
      <c r="Z4" s="430" t="s">
        <v>222</v>
      </c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2"/>
      <c r="AN4" s="430" t="s">
        <v>139</v>
      </c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2"/>
      <c r="BB4" s="430" t="s">
        <v>156</v>
      </c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0" t="s">
        <v>253</v>
      </c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2"/>
      <c r="CD4" s="436" t="s">
        <v>171</v>
      </c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8"/>
      <c r="CR4" s="436" t="s">
        <v>181</v>
      </c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27" t="s">
        <v>19</v>
      </c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9"/>
    </row>
    <row r="5" spans="1:138" s="9" customFormat="1" ht="27" customHeight="1">
      <c r="A5" s="433"/>
      <c r="B5" s="434"/>
      <c r="C5" s="434"/>
      <c r="D5" s="434"/>
      <c r="E5" s="434"/>
      <c r="F5" s="435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5"/>
      <c r="Z5" s="433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5"/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5"/>
      <c r="BB5" s="433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3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5"/>
      <c r="CD5" s="439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1"/>
      <c r="CR5" s="439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27" t="s">
        <v>2</v>
      </c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9"/>
      <c r="DV5" s="427" t="s">
        <v>44</v>
      </c>
      <c r="DW5" s="428"/>
      <c r="DX5" s="428"/>
      <c r="DY5" s="428"/>
      <c r="DZ5" s="428"/>
      <c r="EA5" s="428"/>
      <c r="EB5" s="428"/>
      <c r="EC5" s="428"/>
      <c r="ED5" s="428"/>
      <c r="EE5" s="428"/>
      <c r="EF5" s="428"/>
      <c r="EG5" s="428"/>
      <c r="EH5" s="429"/>
    </row>
    <row r="6" spans="1:138" s="7" customFormat="1" ht="12.75">
      <c r="A6" s="295">
        <v>1</v>
      </c>
      <c r="B6" s="306"/>
      <c r="C6" s="306"/>
      <c r="D6" s="306"/>
      <c r="E6" s="306"/>
      <c r="F6" s="307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7"/>
      <c r="Z6" s="295">
        <v>3</v>
      </c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7"/>
      <c r="AN6" s="295">
        <v>4</v>
      </c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7"/>
      <c r="BB6" s="295">
        <v>5</v>
      </c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295">
        <v>6</v>
      </c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7"/>
      <c r="CD6" s="419">
        <v>7</v>
      </c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1"/>
      <c r="CR6" s="419">
        <v>8</v>
      </c>
      <c r="CS6" s="420"/>
      <c r="CT6" s="420"/>
      <c r="CU6" s="420"/>
      <c r="CV6" s="420"/>
      <c r="CW6" s="420"/>
      <c r="CX6" s="420"/>
      <c r="CY6" s="420"/>
      <c r="CZ6" s="420"/>
      <c r="DA6" s="420"/>
      <c r="DB6" s="420"/>
      <c r="DC6" s="420"/>
      <c r="DD6" s="420"/>
      <c r="DE6" s="420"/>
      <c r="DF6" s="420"/>
      <c r="DG6" s="420"/>
      <c r="DH6" s="420"/>
      <c r="DI6" s="419">
        <v>9</v>
      </c>
      <c r="DJ6" s="420"/>
      <c r="DK6" s="420"/>
      <c r="DL6" s="420"/>
      <c r="DM6" s="420"/>
      <c r="DN6" s="420"/>
      <c r="DO6" s="420"/>
      <c r="DP6" s="420"/>
      <c r="DQ6" s="420"/>
      <c r="DR6" s="420"/>
      <c r="DS6" s="420"/>
      <c r="DT6" s="420"/>
      <c r="DU6" s="421"/>
      <c r="DV6" s="419">
        <v>10</v>
      </c>
      <c r="DW6" s="420"/>
      <c r="DX6" s="420"/>
      <c r="DY6" s="420"/>
      <c r="DZ6" s="420"/>
      <c r="EA6" s="420"/>
      <c r="EB6" s="420"/>
      <c r="EC6" s="420"/>
      <c r="ED6" s="420"/>
      <c r="EE6" s="420"/>
      <c r="EF6" s="420"/>
      <c r="EG6" s="420"/>
      <c r="EH6" s="421"/>
    </row>
    <row r="7" spans="1:138" s="6" customFormat="1" ht="93" customHeight="1">
      <c r="A7" s="336" t="s">
        <v>6</v>
      </c>
      <c r="B7" s="337"/>
      <c r="C7" s="337"/>
      <c r="D7" s="337"/>
      <c r="E7" s="337"/>
      <c r="F7" s="338"/>
      <c r="G7" s="320" t="s">
        <v>140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1"/>
      <c r="Z7" s="268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70"/>
      <c r="AN7" s="268" t="s">
        <v>1</v>
      </c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70"/>
      <c r="BB7" s="268" t="s">
        <v>1</v>
      </c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71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8"/>
      <c r="CD7" s="271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8"/>
      <c r="CR7" s="271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271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8"/>
      <c r="DV7" s="271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8"/>
    </row>
    <row r="8" spans="1:138" s="6" customFormat="1" ht="12.75">
      <c r="A8" s="336" t="s">
        <v>26</v>
      </c>
      <c r="B8" s="337"/>
      <c r="C8" s="337"/>
      <c r="D8" s="337"/>
      <c r="E8" s="337"/>
      <c r="F8" s="338"/>
      <c r="G8" s="320" t="s">
        <v>74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1"/>
      <c r="Z8" s="268" t="s">
        <v>1</v>
      </c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68" t="s">
        <v>1</v>
      </c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70"/>
      <c r="BB8" s="268" t="s">
        <v>1</v>
      </c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8" t="s">
        <v>1</v>
      </c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70"/>
      <c r="CD8" s="271" t="s">
        <v>1</v>
      </c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8"/>
      <c r="CR8" s="271" t="s">
        <v>1</v>
      </c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71" t="s">
        <v>1</v>
      </c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8"/>
      <c r="DV8" s="271" t="s">
        <v>1</v>
      </c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8"/>
    </row>
    <row r="9" spans="1:138" s="6" customFormat="1" ht="12.75">
      <c r="A9" s="339"/>
      <c r="B9" s="340"/>
      <c r="C9" s="340"/>
      <c r="D9" s="340"/>
      <c r="E9" s="340"/>
      <c r="F9" s="341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5"/>
      <c r="Z9" s="271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8"/>
      <c r="AN9" s="271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71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71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8"/>
      <c r="CD9" s="271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8"/>
      <c r="CR9" s="271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271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8"/>
      <c r="DV9" s="271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8"/>
    </row>
    <row r="10" spans="1:138" s="6" customFormat="1" ht="52.5" customHeight="1">
      <c r="A10" s="336" t="s">
        <v>7</v>
      </c>
      <c r="B10" s="337"/>
      <c r="C10" s="337"/>
      <c r="D10" s="337"/>
      <c r="E10" s="337"/>
      <c r="F10" s="338"/>
      <c r="G10" s="320" t="s">
        <v>142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1"/>
      <c r="Z10" s="268">
        <v>244</v>
      </c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68" t="s">
        <v>1</v>
      </c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70"/>
      <c r="BB10" s="268" t="s">
        <v>1</v>
      </c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51">
        <f>BP12+BP13+BP14+BP15+BP16+BP17</f>
        <v>10071387.12</v>
      </c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8"/>
      <c r="CD10" s="251">
        <f>BP10</f>
        <v>10071387.12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8"/>
      <c r="CR10" s="271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71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8"/>
      <c r="DV10" s="271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8"/>
    </row>
    <row r="11" spans="1:138" s="6" customFormat="1" ht="13.5" customHeight="1">
      <c r="A11" s="336" t="s">
        <v>31</v>
      </c>
      <c r="B11" s="337"/>
      <c r="C11" s="337"/>
      <c r="D11" s="337"/>
      <c r="E11" s="337"/>
      <c r="F11" s="338"/>
      <c r="G11" s="320" t="s">
        <v>141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1"/>
      <c r="Z11" s="268" t="s">
        <v>1</v>
      </c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70"/>
      <c r="AN11" s="268" t="s">
        <v>1</v>
      </c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70"/>
      <c r="BB11" s="268" t="s">
        <v>1</v>
      </c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8" t="s">
        <v>1</v>
      </c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70"/>
      <c r="CD11" s="271" t="s">
        <v>1</v>
      </c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8"/>
      <c r="CR11" s="271" t="s">
        <v>1</v>
      </c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71" t="s">
        <v>1</v>
      </c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8"/>
      <c r="DV11" s="271" t="s">
        <v>1</v>
      </c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8"/>
    </row>
    <row r="12" spans="1:138" s="6" customFormat="1" ht="33" customHeight="1">
      <c r="A12" s="339" t="s">
        <v>370</v>
      </c>
      <c r="B12" s="340"/>
      <c r="C12" s="340"/>
      <c r="D12" s="340"/>
      <c r="E12" s="340"/>
      <c r="F12" s="341"/>
      <c r="G12" s="424" t="s">
        <v>295</v>
      </c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5"/>
      <c r="Z12" s="271">
        <v>244</v>
      </c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8"/>
      <c r="AN12" s="271">
        <v>1</v>
      </c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8"/>
      <c r="BB12" s="251">
        <v>688936</v>
      </c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1">
        <f>BB12</f>
        <v>688936</v>
      </c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3"/>
      <c r="CD12" s="251">
        <f aca="true" t="shared" si="0" ref="CD12:CD17">BP12</f>
        <v>688936</v>
      </c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3"/>
      <c r="CR12" s="251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251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3"/>
      <c r="DV12" s="251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3"/>
    </row>
    <row r="13" spans="1:138" s="6" customFormat="1" ht="13.5" customHeight="1">
      <c r="A13" s="339" t="s">
        <v>371</v>
      </c>
      <c r="B13" s="340"/>
      <c r="C13" s="340"/>
      <c r="D13" s="340"/>
      <c r="E13" s="340"/>
      <c r="F13" s="341"/>
      <c r="G13" s="424" t="s">
        <v>292</v>
      </c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5"/>
      <c r="Z13" s="271">
        <v>244</v>
      </c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8"/>
      <c r="AN13" s="271">
        <v>1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8"/>
      <c r="BB13" s="251">
        <v>374039</v>
      </c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1">
        <f>BB13</f>
        <v>374039</v>
      </c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3"/>
      <c r="CD13" s="251">
        <f t="shared" si="0"/>
        <v>374039</v>
      </c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3"/>
      <c r="CR13" s="251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251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3"/>
      <c r="DV13" s="251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3"/>
    </row>
    <row r="14" spans="1:138" s="6" customFormat="1" ht="13.5" customHeight="1">
      <c r="A14" s="339"/>
      <c r="B14" s="340"/>
      <c r="C14" s="340"/>
      <c r="D14" s="340"/>
      <c r="E14" s="340"/>
      <c r="F14" s="341"/>
      <c r="G14" s="424" t="s">
        <v>293</v>
      </c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5"/>
      <c r="Z14" s="271">
        <v>244</v>
      </c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8"/>
      <c r="AN14" s="271">
        <v>1</v>
      </c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8"/>
      <c r="BB14" s="251">
        <v>349907</v>
      </c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1">
        <f>BB14</f>
        <v>349907</v>
      </c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3"/>
      <c r="CD14" s="251">
        <f t="shared" si="0"/>
        <v>349907</v>
      </c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3"/>
      <c r="CR14" s="251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251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3"/>
      <c r="DV14" s="251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3"/>
    </row>
    <row r="15" spans="1:138" s="6" customFormat="1" ht="34.5" customHeight="1">
      <c r="A15" s="339" t="s">
        <v>372</v>
      </c>
      <c r="B15" s="340"/>
      <c r="C15" s="340"/>
      <c r="D15" s="340"/>
      <c r="E15" s="340"/>
      <c r="F15" s="341"/>
      <c r="G15" s="424" t="s">
        <v>295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5"/>
      <c r="Z15" s="271">
        <v>244</v>
      </c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8"/>
      <c r="AN15" s="271">
        <v>1</v>
      </c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8"/>
      <c r="BB15" s="251">
        <v>69044</v>
      </c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1">
        <f>BB15</f>
        <v>69044</v>
      </c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3"/>
      <c r="CD15" s="251">
        <f t="shared" si="0"/>
        <v>69044</v>
      </c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3"/>
      <c r="CR15" s="251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251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3"/>
      <c r="DV15" s="251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3"/>
    </row>
    <row r="16" spans="1:138" s="6" customFormat="1" ht="60.75" customHeight="1">
      <c r="A16" s="339" t="s">
        <v>373</v>
      </c>
      <c r="B16" s="340"/>
      <c r="C16" s="340"/>
      <c r="D16" s="340"/>
      <c r="E16" s="340"/>
      <c r="F16" s="341"/>
      <c r="G16" s="424" t="s">
        <v>296</v>
      </c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5"/>
      <c r="Z16" s="271">
        <v>244</v>
      </c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8"/>
      <c r="AN16" s="271">
        <v>1</v>
      </c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8"/>
      <c r="BB16" s="251">
        <v>7864400</v>
      </c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1">
        <f>BB16</f>
        <v>7864400</v>
      </c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3"/>
      <c r="CD16" s="251">
        <f t="shared" si="0"/>
        <v>7864400</v>
      </c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3"/>
      <c r="CR16" s="251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6"/>
      <c r="DG16" s="426"/>
      <c r="DH16" s="426"/>
      <c r="DI16" s="251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3"/>
      <c r="DV16" s="251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3"/>
    </row>
    <row r="17" spans="1:138" s="6" customFormat="1" ht="60.75" customHeight="1">
      <c r="A17" s="339" t="s">
        <v>374</v>
      </c>
      <c r="B17" s="340"/>
      <c r="C17" s="340"/>
      <c r="D17" s="340"/>
      <c r="E17" s="340"/>
      <c r="F17" s="341"/>
      <c r="G17" s="424" t="s">
        <v>345</v>
      </c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5"/>
      <c r="Z17" s="271">
        <v>244</v>
      </c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8"/>
      <c r="AN17" s="271">
        <v>2</v>
      </c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8"/>
      <c r="BB17" s="251">
        <v>362530.56</v>
      </c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1">
        <f>AN17*BB17</f>
        <v>725061.12</v>
      </c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3"/>
      <c r="CD17" s="251">
        <f t="shared" si="0"/>
        <v>725061.12</v>
      </c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3"/>
      <c r="CR17" s="251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251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3"/>
      <c r="DV17" s="251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3"/>
    </row>
    <row r="18" spans="1:138" s="6" customFormat="1" ht="13.5" customHeight="1">
      <c r="A18" s="339"/>
      <c r="B18" s="340"/>
      <c r="C18" s="340"/>
      <c r="D18" s="340"/>
      <c r="E18" s="340"/>
      <c r="F18" s="341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5"/>
      <c r="Z18" s="271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8"/>
      <c r="AN18" s="271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8"/>
      <c r="BB18" s="251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1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3"/>
      <c r="CD18" s="251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3"/>
      <c r="CR18" s="251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6"/>
      <c r="DE18" s="426"/>
      <c r="DF18" s="426"/>
      <c r="DG18" s="426"/>
      <c r="DH18" s="426"/>
      <c r="DI18" s="251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3"/>
      <c r="DV18" s="251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3"/>
    </row>
    <row r="19" spans="1:138" s="6" customFormat="1" ht="66" customHeight="1">
      <c r="A19" s="336" t="s">
        <v>8</v>
      </c>
      <c r="B19" s="337"/>
      <c r="C19" s="337"/>
      <c r="D19" s="337"/>
      <c r="E19" s="337"/>
      <c r="F19" s="338"/>
      <c r="G19" s="320" t="s">
        <v>143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1"/>
      <c r="Z19" s="268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70"/>
      <c r="AN19" s="268" t="s">
        <v>1</v>
      </c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70"/>
      <c r="BB19" s="271" t="s">
        <v>1</v>
      </c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1">
        <f>BP20</f>
        <v>223200</v>
      </c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8"/>
      <c r="CD19" s="251">
        <f>CD20</f>
        <v>223200</v>
      </c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8"/>
      <c r="CR19" s="271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271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8"/>
      <c r="DV19" s="271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8"/>
    </row>
    <row r="20" spans="1:138" s="6" customFormat="1" ht="52.5" customHeight="1">
      <c r="A20" s="336" t="s">
        <v>11</v>
      </c>
      <c r="B20" s="337"/>
      <c r="C20" s="337"/>
      <c r="D20" s="337"/>
      <c r="E20" s="337"/>
      <c r="F20" s="338"/>
      <c r="G20" s="320" t="s">
        <v>144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1"/>
      <c r="Z20" s="271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8"/>
      <c r="AN20" s="271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8"/>
      <c r="BB20" s="251">
        <f>SUM(BB21:BO22)</f>
        <v>223200</v>
      </c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1">
        <f>SUM(BP21:CC22)</f>
        <v>223200</v>
      </c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1">
        <f>SUM(CD21:CQ22)</f>
        <v>223200</v>
      </c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71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271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8"/>
      <c r="DV20" s="271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8"/>
    </row>
    <row r="21" spans="1:138" s="6" customFormat="1" ht="52.5" customHeight="1">
      <c r="A21" s="339" t="s">
        <v>12</v>
      </c>
      <c r="B21" s="340"/>
      <c r="C21" s="340"/>
      <c r="D21" s="340"/>
      <c r="E21" s="340"/>
      <c r="F21" s="341"/>
      <c r="G21" s="424" t="s">
        <v>317</v>
      </c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5"/>
      <c r="Z21" s="271">
        <v>244</v>
      </c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8"/>
      <c r="AN21" s="271">
        <v>1</v>
      </c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8"/>
      <c r="BB21" s="251">
        <v>7600</v>
      </c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1">
        <f>BB21</f>
        <v>7600</v>
      </c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3"/>
      <c r="CD21" s="251">
        <f>BP21</f>
        <v>7600</v>
      </c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3"/>
      <c r="CR21" s="251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251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3"/>
      <c r="DV21" s="251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3"/>
    </row>
    <row r="22" spans="1:138" s="6" customFormat="1" ht="52.5" customHeight="1">
      <c r="A22" s="339" t="s">
        <v>375</v>
      </c>
      <c r="B22" s="340"/>
      <c r="C22" s="340"/>
      <c r="D22" s="340"/>
      <c r="E22" s="340"/>
      <c r="F22" s="341"/>
      <c r="G22" s="424" t="s">
        <v>318</v>
      </c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5"/>
      <c r="Z22" s="271">
        <v>244</v>
      </c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8"/>
      <c r="AN22" s="271">
        <v>1</v>
      </c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8"/>
      <c r="BB22" s="251">
        <v>215600</v>
      </c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1">
        <f>BB22</f>
        <v>215600</v>
      </c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3"/>
      <c r="CD22" s="251">
        <f>BP22</f>
        <v>215600</v>
      </c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3"/>
      <c r="CR22" s="251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251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3"/>
      <c r="DV22" s="251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3"/>
    </row>
    <row r="23" spans="1:138" s="6" customFormat="1" ht="13.5" customHeight="1">
      <c r="A23" s="339"/>
      <c r="B23" s="340"/>
      <c r="C23" s="340"/>
      <c r="D23" s="340"/>
      <c r="E23" s="340"/>
      <c r="F23" s="341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5"/>
      <c r="Z23" s="271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71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8"/>
      <c r="BB23" s="271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71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8"/>
      <c r="CD23" s="271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8"/>
      <c r="CR23" s="271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271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8"/>
      <c r="DV23" s="271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8"/>
    </row>
    <row r="24" spans="1:138" s="6" customFormat="1" ht="24" customHeight="1">
      <c r="A24" s="339" t="s">
        <v>9</v>
      </c>
      <c r="B24" s="340"/>
      <c r="C24" s="340"/>
      <c r="D24" s="340"/>
      <c r="E24" s="340"/>
      <c r="F24" s="341"/>
      <c r="G24" s="424" t="s">
        <v>298</v>
      </c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5"/>
      <c r="Z24" s="271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71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8"/>
      <c r="BB24" s="251">
        <f>BB25+BB26</f>
        <v>15496600.58</v>
      </c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1">
        <f>BP25+BP26+BP27</f>
        <v>15522200.58</v>
      </c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8"/>
      <c r="CD24" s="251">
        <f>CD25+CD27</f>
        <v>2937190</v>
      </c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8"/>
      <c r="CR24" s="251">
        <f>CR25+CR26</f>
        <v>2300000</v>
      </c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1">
        <f>DI25+DI26</f>
        <v>10285010.58</v>
      </c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8"/>
      <c r="DV24" s="271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8"/>
    </row>
    <row r="25" spans="1:138" s="6" customFormat="1" ht="59.25" customHeight="1">
      <c r="A25" s="339" t="s">
        <v>297</v>
      </c>
      <c r="B25" s="340"/>
      <c r="C25" s="340"/>
      <c r="D25" s="340"/>
      <c r="E25" s="340"/>
      <c r="F25" s="341"/>
      <c r="G25" s="424" t="s">
        <v>296</v>
      </c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5"/>
      <c r="Z25" s="271">
        <v>244</v>
      </c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71">
        <v>1</v>
      </c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8"/>
      <c r="BB25" s="251">
        <v>12940400</v>
      </c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1">
        <f>AN25*BB25</f>
        <v>12940400</v>
      </c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3"/>
      <c r="CD25" s="251">
        <v>2911590</v>
      </c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3"/>
      <c r="CR25" s="251">
        <v>1571910</v>
      </c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1">
        <v>8456900</v>
      </c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3"/>
      <c r="DV25" s="251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3"/>
    </row>
    <row r="26" spans="1:138" s="6" customFormat="1" ht="58.5" customHeight="1">
      <c r="A26" s="339" t="s">
        <v>182</v>
      </c>
      <c r="B26" s="340"/>
      <c r="C26" s="340"/>
      <c r="D26" s="340"/>
      <c r="E26" s="340"/>
      <c r="F26" s="341"/>
      <c r="G26" s="424" t="s">
        <v>296</v>
      </c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5"/>
      <c r="Z26" s="271">
        <v>244</v>
      </c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8"/>
      <c r="AN26" s="271">
        <v>1</v>
      </c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8"/>
      <c r="BB26" s="251">
        <v>2556200.58</v>
      </c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1">
        <f>AN26*BB26</f>
        <v>2556200.58</v>
      </c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3"/>
      <c r="CD26" s="251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3"/>
      <c r="CR26" s="251">
        <v>728090</v>
      </c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1">
        <v>1828110.58</v>
      </c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3"/>
      <c r="DV26" s="251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3"/>
    </row>
    <row r="27" spans="1:138" s="6" customFormat="1" ht="58.5" customHeight="1">
      <c r="A27" s="339" t="s">
        <v>376</v>
      </c>
      <c r="B27" s="340"/>
      <c r="C27" s="340"/>
      <c r="D27" s="340"/>
      <c r="E27" s="340"/>
      <c r="F27" s="341"/>
      <c r="G27" s="424" t="s">
        <v>347</v>
      </c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5"/>
      <c r="Z27" s="271">
        <v>244</v>
      </c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8"/>
      <c r="AN27" s="271">
        <v>1</v>
      </c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8"/>
      <c r="BB27" s="251">
        <v>25600</v>
      </c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1">
        <f>AN27*BB27</f>
        <v>25600</v>
      </c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3"/>
      <c r="CD27" s="251">
        <f>BP27</f>
        <v>25600</v>
      </c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3"/>
      <c r="CR27" s="251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1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3"/>
      <c r="DV27" s="251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3"/>
    </row>
    <row r="28" spans="1:138" s="6" customFormat="1" ht="13.5" customHeight="1">
      <c r="A28" s="339" t="s">
        <v>10</v>
      </c>
      <c r="B28" s="340"/>
      <c r="C28" s="340"/>
      <c r="D28" s="340"/>
      <c r="E28" s="340"/>
      <c r="F28" s="341"/>
      <c r="G28" s="424" t="s">
        <v>319</v>
      </c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5"/>
      <c r="Z28" s="271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8"/>
      <c r="AN28" s="271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8"/>
      <c r="BB28" s="251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1">
        <f>SUM(BP29:CC35)</f>
        <v>769759.93</v>
      </c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3"/>
      <c r="CD28" s="251">
        <f>SUM(CD29:CQ35)</f>
        <v>769759.93</v>
      </c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3"/>
      <c r="CR28" s="251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1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3"/>
      <c r="DV28" s="251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3"/>
    </row>
    <row r="29" spans="1:138" s="6" customFormat="1" ht="50.25" customHeight="1">
      <c r="A29" s="339" t="s">
        <v>137</v>
      </c>
      <c r="B29" s="340"/>
      <c r="C29" s="340"/>
      <c r="D29" s="340"/>
      <c r="E29" s="340"/>
      <c r="F29" s="341"/>
      <c r="G29" s="424" t="s">
        <v>320</v>
      </c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5"/>
      <c r="Z29" s="271">
        <v>244</v>
      </c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8"/>
      <c r="AN29" s="271">
        <v>1</v>
      </c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8"/>
      <c r="BB29" s="251">
        <v>55198</v>
      </c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1">
        <f aca="true" t="shared" si="1" ref="BP29:BP34">BB29*AN29</f>
        <v>55198</v>
      </c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3"/>
      <c r="CD29" s="251">
        <f aca="true" t="shared" si="2" ref="CD29:CD35">BP29</f>
        <v>55198</v>
      </c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3"/>
      <c r="CR29" s="251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1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3"/>
      <c r="DV29" s="251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3"/>
    </row>
    <row r="30" spans="1:138" s="6" customFormat="1" ht="13.5" customHeight="1">
      <c r="A30" s="339" t="s">
        <v>377</v>
      </c>
      <c r="B30" s="340"/>
      <c r="C30" s="340"/>
      <c r="D30" s="340"/>
      <c r="E30" s="340"/>
      <c r="F30" s="341"/>
      <c r="G30" s="424" t="s">
        <v>321</v>
      </c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5"/>
      <c r="Z30" s="271">
        <v>244</v>
      </c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N30" s="271">
        <v>1</v>
      </c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8"/>
      <c r="BB30" s="251">
        <v>226600</v>
      </c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1">
        <f t="shared" si="1"/>
        <v>226600</v>
      </c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3"/>
      <c r="CD30" s="251">
        <f t="shared" si="2"/>
        <v>226600</v>
      </c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3"/>
      <c r="CR30" s="251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1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3"/>
      <c r="DV30" s="251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3"/>
    </row>
    <row r="31" spans="1:138" s="6" customFormat="1" ht="25.5" customHeight="1">
      <c r="A31" s="339" t="s">
        <v>378</v>
      </c>
      <c r="B31" s="340"/>
      <c r="C31" s="340"/>
      <c r="D31" s="340"/>
      <c r="E31" s="340"/>
      <c r="F31" s="341"/>
      <c r="G31" s="424" t="s">
        <v>322</v>
      </c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5"/>
      <c r="Z31" s="271">
        <v>244</v>
      </c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8"/>
      <c r="AN31" s="271">
        <v>1</v>
      </c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8"/>
      <c r="BB31" s="251">
        <v>70169.13</v>
      </c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1">
        <f t="shared" si="1"/>
        <v>70169.13</v>
      </c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3"/>
      <c r="CD31" s="251">
        <f t="shared" si="2"/>
        <v>70169.13</v>
      </c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3"/>
      <c r="CR31" s="251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1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3"/>
      <c r="DV31" s="251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3"/>
    </row>
    <row r="32" spans="1:138" s="6" customFormat="1" ht="13.5" customHeight="1">
      <c r="A32" s="339" t="s">
        <v>379</v>
      </c>
      <c r="B32" s="340"/>
      <c r="C32" s="340"/>
      <c r="D32" s="340"/>
      <c r="E32" s="340"/>
      <c r="F32" s="341"/>
      <c r="G32" s="424" t="s">
        <v>323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5"/>
      <c r="Z32" s="271">
        <v>244</v>
      </c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8"/>
      <c r="AN32" s="271">
        <v>1</v>
      </c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251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1">
        <f t="shared" si="1"/>
        <v>0</v>
      </c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3"/>
      <c r="CD32" s="251">
        <f t="shared" si="2"/>
        <v>0</v>
      </c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3"/>
      <c r="CR32" s="251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1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3"/>
      <c r="DV32" s="251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3"/>
    </row>
    <row r="33" spans="1:138" s="6" customFormat="1" ht="13.5" customHeight="1">
      <c r="A33" s="339" t="s">
        <v>380</v>
      </c>
      <c r="B33" s="340"/>
      <c r="C33" s="340"/>
      <c r="D33" s="340"/>
      <c r="E33" s="340"/>
      <c r="F33" s="341"/>
      <c r="G33" s="424" t="s">
        <v>324</v>
      </c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5"/>
      <c r="Z33" s="271">
        <v>244</v>
      </c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8"/>
      <c r="AN33" s="271">
        <v>1</v>
      </c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8"/>
      <c r="BB33" s="251">
        <v>214795.2</v>
      </c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1">
        <f t="shared" si="1"/>
        <v>214795.2</v>
      </c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3"/>
      <c r="CD33" s="251">
        <f t="shared" si="2"/>
        <v>214795.2</v>
      </c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3"/>
      <c r="CR33" s="251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1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3"/>
      <c r="DV33" s="251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3"/>
    </row>
    <row r="34" spans="1:138" s="6" customFormat="1" ht="13.5" customHeight="1">
      <c r="A34" s="339" t="s">
        <v>381</v>
      </c>
      <c r="B34" s="340"/>
      <c r="C34" s="340"/>
      <c r="D34" s="340"/>
      <c r="E34" s="340"/>
      <c r="F34" s="341"/>
      <c r="G34" s="424" t="s">
        <v>324</v>
      </c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5"/>
      <c r="Z34" s="271">
        <v>244</v>
      </c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8"/>
      <c r="AN34" s="271">
        <v>1</v>
      </c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8"/>
      <c r="BB34" s="251">
        <v>196895.6</v>
      </c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1">
        <f t="shared" si="1"/>
        <v>196895.6</v>
      </c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3"/>
      <c r="CD34" s="251">
        <f t="shared" si="2"/>
        <v>196895.6</v>
      </c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3"/>
      <c r="CR34" s="251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1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3"/>
      <c r="DV34" s="251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3"/>
    </row>
    <row r="35" spans="1:138" s="6" customFormat="1" ht="33.75" customHeight="1">
      <c r="A35" s="339" t="s">
        <v>382</v>
      </c>
      <c r="B35" s="340"/>
      <c r="C35" s="340"/>
      <c r="D35" s="340"/>
      <c r="E35" s="340"/>
      <c r="F35" s="341"/>
      <c r="G35" s="424" t="s">
        <v>346</v>
      </c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5"/>
      <c r="Z35" s="271">
        <v>244</v>
      </c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271">
        <v>1</v>
      </c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8"/>
      <c r="BB35" s="251">
        <v>6102</v>
      </c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1">
        <f>BB35</f>
        <v>6102</v>
      </c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3"/>
      <c r="CD35" s="251">
        <f t="shared" si="2"/>
        <v>6102</v>
      </c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3"/>
      <c r="CR35" s="251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1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3"/>
      <c r="DV35" s="251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3"/>
    </row>
    <row r="36" spans="1:138" s="6" customFormat="1" ht="13.5" customHeight="1">
      <c r="A36" s="342" t="s">
        <v>17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4"/>
      <c r="BP36" s="251">
        <f>BP28+BP24+BP19+BP10+BP7</f>
        <v>26586547.63</v>
      </c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8"/>
      <c r="CD36" s="251">
        <f>CD28+CD24+CD19+CD10+CD7</f>
        <v>14001537.049999999</v>
      </c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8"/>
      <c r="CR36" s="251">
        <f>CR28+CR24+CR19+CR10+CR7</f>
        <v>2300000</v>
      </c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1">
        <f>DI28+DI24+DI19+DI10+DI7</f>
        <v>10285010.58</v>
      </c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8"/>
      <c r="DV36" s="271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8"/>
    </row>
    <row r="37" ht="19.5" customHeight="1"/>
  </sheetData>
  <sheetProtection/>
  <mergeCells count="318">
    <mergeCell ref="A17:F17"/>
    <mergeCell ref="CD33:CQ33"/>
    <mergeCell ref="CR33:DH33"/>
    <mergeCell ref="DI33:DU33"/>
    <mergeCell ref="DV33:EH33"/>
    <mergeCell ref="CD30:CQ30"/>
    <mergeCell ref="CR30:DH30"/>
    <mergeCell ref="DI30:DU30"/>
    <mergeCell ref="DV30:EH30"/>
    <mergeCell ref="CR32:DH32"/>
    <mergeCell ref="DI32:DU32"/>
    <mergeCell ref="A33:F33"/>
    <mergeCell ref="G33:Y33"/>
    <mergeCell ref="Z33:AM33"/>
    <mergeCell ref="AN33:BA33"/>
    <mergeCell ref="BB33:BO33"/>
    <mergeCell ref="BP33:CC33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DI28:DU28"/>
    <mergeCell ref="DV28:EH28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6:DU26"/>
    <mergeCell ref="DV26:EH26"/>
    <mergeCell ref="A28:F28"/>
    <mergeCell ref="G28:Y28"/>
    <mergeCell ref="Z28:AM28"/>
    <mergeCell ref="AN28:BA28"/>
    <mergeCell ref="BB28:BO28"/>
    <mergeCell ref="BP28:CC28"/>
    <mergeCell ref="CD28:CQ28"/>
    <mergeCell ref="CR28:DH28"/>
    <mergeCell ref="DI25:DU25"/>
    <mergeCell ref="DV25:EH25"/>
    <mergeCell ref="A26:F26"/>
    <mergeCell ref="G26:Y26"/>
    <mergeCell ref="Z26:AM26"/>
    <mergeCell ref="AN26:BA26"/>
    <mergeCell ref="BB26:BO26"/>
    <mergeCell ref="BP26:CC26"/>
    <mergeCell ref="CD26:CQ26"/>
    <mergeCell ref="CR26:DH26"/>
    <mergeCell ref="A25:F25"/>
    <mergeCell ref="G25:Y25"/>
    <mergeCell ref="Z25:AM25"/>
    <mergeCell ref="AN25:BA25"/>
    <mergeCell ref="BB25:BO25"/>
    <mergeCell ref="BP25:CC25"/>
    <mergeCell ref="CR12:DH12"/>
    <mergeCell ref="DI12:DU12"/>
    <mergeCell ref="DV12:EH12"/>
    <mergeCell ref="A24:F24"/>
    <mergeCell ref="G24:Y24"/>
    <mergeCell ref="Z24:AM24"/>
    <mergeCell ref="AN24:BA24"/>
    <mergeCell ref="BB24:BO24"/>
    <mergeCell ref="BP24:CC24"/>
    <mergeCell ref="DV24:EH24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G13:Y13"/>
    <mergeCell ref="Z13:AM13"/>
    <mergeCell ref="AN13:BA13"/>
    <mergeCell ref="BB13:BO13"/>
    <mergeCell ref="BP13:CC13"/>
    <mergeCell ref="CD13:CQ13"/>
    <mergeCell ref="DV16:EH16"/>
    <mergeCell ref="A16:F16"/>
    <mergeCell ref="G16:Y16"/>
    <mergeCell ref="Z16:AM16"/>
    <mergeCell ref="AN16:BA16"/>
    <mergeCell ref="BB16:BO16"/>
    <mergeCell ref="BP16:CC16"/>
    <mergeCell ref="A36:BO36"/>
    <mergeCell ref="Z11:AM11"/>
    <mergeCell ref="Z18:AM18"/>
    <mergeCell ref="Z19:AM19"/>
    <mergeCell ref="Z20:AM20"/>
    <mergeCell ref="Z23:AM23"/>
    <mergeCell ref="Z35:AM35"/>
    <mergeCell ref="BB20:BO20"/>
    <mergeCell ref="A20:F20"/>
    <mergeCell ref="A13:F13"/>
    <mergeCell ref="CR4:DH5"/>
    <mergeCell ref="CR6:DH6"/>
    <mergeCell ref="CR7:DH7"/>
    <mergeCell ref="CR8:DH8"/>
    <mergeCell ref="CR9:DH9"/>
    <mergeCell ref="CR10:DH10"/>
    <mergeCell ref="A18:F18"/>
    <mergeCell ref="A35:F35"/>
    <mergeCell ref="G35:Y35"/>
    <mergeCell ref="DV35:EH35"/>
    <mergeCell ref="CR20:DH20"/>
    <mergeCell ref="CR23:DH23"/>
    <mergeCell ref="BP35:CC35"/>
    <mergeCell ref="AN35:BA35"/>
    <mergeCell ref="G20:Y20"/>
    <mergeCell ref="AN20:BA20"/>
    <mergeCell ref="BP19:CC19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4:F5"/>
    <mergeCell ref="DI5:DU5"/>
    <mergeCell ref="A23:F23"/>
    <mergeCell ref="G23:Y23"/>
    <mergeCell ref="AN23:BA23"/>
    <mergeCell ref="BB23:BO23"/>
    <mergeCell ref="BP8:CC8"/>
    <mergeCell ref="A6:F6"/>
    <mergeCell ref="A19:F19"/>
    <mergeCell ref="CD19:CQ19"/>
    <mergeCell ref="BP23:CC23"/>
    <mergeCell ref="CD23:CQ23"/>
    <mergeCell ref="CD9:CQ9"/>
    <mergeCell ref="A9:F9"/>
    <mergeCell ref="G9:Y9"/>
    <mergeCell ref="CD20:CQ20"/>
    <mergeCell ref="G19:Y19"/>
    <mergeCell ref="AN19:BA19"/>
    <mergeCell ref="BB19:BO19"/>
    <mergeCell ref="BP10:CC10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CR35:DH35"/>
    <mergeCell ref="DI9:DU9"/>
    <mergeCell ref="DV8:EH8"/>
    <mergeCell ref="DV10:EH10"/>
    <mergeCell ref="DI23:DU23"/>
    <mergeCell ref="DV23:EH23"/>
    <mergeCell ref="DI20:DU20"/>
    <mergeCell ref="DV20:EH20"/>
    <mergeCell ref="CR16:DH16"/>
    <mergeCell ref="DI16:DU16"/>
    <mergeCell ref="CD7:CQ7"/>
    <mergeCell ref="CR19:DH19"/>
    <mergeCell ref="BP36:CC36"/>
    <mergeCell ref="DI36:DU36"/>
    <mergeCell ref="DV36:EH36"/>
    <mergeCell ref="DI19:DU19"/>
    <mergeCell ref="DV19:EH19"/>
    <mergeCell ref="BP20:CC20"/>
    <mergeCell ref="CR36:DH36"/>
    <mergeCell ref="DI35:DU35"/>
    <mergeCell ref="Z10:AM10"/>
    <mergeCell ref="A7:F7"/>
    <mergeCell ref="G7:Y7"/>
    <mergeCell ref="AN7:BA7"/>
    <mergeCell ref="BB7:BO7"/>
    <mergeCell ref="BP7:CC7"/>
    <mergeCell ref="A8:F8"/>
    <mergeCell ref="G8:Y8"/>
    <mergeCell ref="BP18:CC18"/>
    <mergeCell ref="CD18:CQ18"/>
    <mergeCell ref="DV18:EH18"/>
    <mergeCell ref="BP11:CC11"/>
    <mergeCell ref="CD11:CQ11"/>
    <mergeCell ref="DI11:DU11"/>
    <mergeCell ref="DV11:EH11"/>
    <mergeCell ref="CR11:DH11"/>
    <mergeCell ref="CR18:DH18"/>
    <mergeCell ref="CD16:CQ16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G21:Y21"/>
    <mergeCell ref="Z21:AM21"/>
    <mergeCell ref="AN21:BA21"/>
    <mergeCell ref="BB21:BO21"/>
    <mergeCell ref="BP21:CC21"/>
    <mergeCell ref="A2:EH2"/>
    <mergeCell ref="G18:Y18"/>
    <mergeCell ref="AN18:BA18"/>
    <mergeCell ref="BB18:BO18"/>
    <mergeCell ref="DI18:DU18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A21:F21"/>
    <mergeCell ref="DV34:EH34"/>
    <mergeCell ref="CD22:CQ22"/>
    <mergeCell ref="CR22:DH22"/>
    <mergeCell ref="DI22:DU22"/>
    <mergeCell ref="DV22:EH22"/>
    <mergeCell ref="CD24:CQ24"/>
    <mergeCell ref="CR24:DH24"/>
    <mergeCell ref="DI24:DU24"/>
    <mergeCell ref="CD25:CQ25"/>
    <mergeCell ref="CR25:DH25"/>
    <mergeCell ref="DV32:EH32"/>
    <mergeCell ref="A34:F34"/>
    <mergeCell ref="G34:Y34"/>
    <mergeCell ref="Z34:AM34"/>
    <mergeCell ref="AN34:BA34"/>
    <mergeCell ref="BB34:BO34"/>
    <mergeCell ref="BP34:CC34"/>
    <mergeCell ref="CD34:CQ34"/>
    <mergeCell ref="CR34:DH34"/>
    <mergeCell ref="DI34:DU34"/>
    <mergeCell ref="CR31:DH31"/>
    <mergeCell ref="DI31:DU31"/>
    <mergeCell ref="DV31:EH31"/>
    <mergeCell ref="A32:F32"/>
    <mergeCell ref="G32:Y32"/>
    <mergeCell ref="Z32:AM32"/>
    <mergeCell ref="AN32:BA32"/>
    <mergeCell ref="BB32:BO32"/>
    <mergeCell ref="BP32:CC32"/>
    <mergeCell ref="CD32:CQ32"/>
    <mergeCell ref="CD36:CQ36"/>
    <mergeCell ref="A31:F31"/>
    <mergeCell ref="G31:Y31"/>
    <mergeCell ref="Z31:AM31"/>
    <mergeCell ref="AN31:BA31"/>
    <mergeCell ref="BB31:BO31"/>
    <mergeCell ref="BP31:CC31"/>
    <mergeCell ref="CD31:CQ31"/>
    <mergeCell ref="CD35:CQ35"/>
    <mergeCell ref="BB35:BO35"/>
    <mergeCell ref="BP27:CC27"/>
    <mergeCell ref="CD27:CQ27"/>
    <mergeCell ref="CR27:DH27"/>
    <mergeCell ref="G17:Y17"/>
    <mergeCell ref="Z17:AM17"/>
    <mergeCell ref="AN17:BA17"/>
    <mergeCell ref="BB17:BO17"/>
    <mergeCell ref="BP17:CC17"/>
    <mergeCell ref="CD17:CQ17"/>
    <mergeCell ref="CD21:CQ21"/>
    <mergeCell ref="DI27:DU27"/>
    <mergeCell ref="DV27:EH27"/>
    <mergeCell ref="A27:F27"/>
    <mergeCell ref="CR17:DH17"/>
    <mergeCell ref="DI17:DU17"/>
    <mergeCell ref="DV17:EH17"/>
    <mergeCell ref="G27:Y27"/>
    <mergeCell ref="Z27:AM27"/>
    <mergeCell ref="AN27:BA27"/>
    <mergeCell ref="BB27:BO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H16"/>
  <sheetViews>
    <sheetView view="pageBreakPreview" zoomScaleSheetLayoutView="100" zoomScalePageLayoutView="0" workbookViewId="0" topLeftCell="A1">
      <selection activeCell="A17" sqref="A17:IV25"/>
    </sheetView>
  </sheetViews>
  <sheetFormatPr defaultColWidth="0.875" defaultRowHeight="12.75"/>
  <cols>
    <col min="1" max="16384" width="0.875" style="1" customWidth="1"/>
  </cols>
  <sheetData>
    <row r="1" s="5" customFormat="1" ht="15">
      <c r="A1" s="5" t="s">
        <v>145</v>
      </c>
    </row>
    <row r="2" s="5" customFormat="1" ht="12.75" customHeight="1"/>
    <row r="3" spans="1:138" s="3" customFormat="1" ht="73.5" customHeight="1">
      <c r="A3" s="430" t="s">
        <v>3</v>
      </c>
      <c r="B3" s="431"/>
      <c r="C3" s="431"/>
      <c r="D3" s="431"/>
      <c r="E3" s="431"/>
      <c r="F3" s="432"/>
      <c r="G3" s="431" t="s">
        <v>24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2"/>
      <c r="Z3" s="430" t="s">
        <v>222</v>
      </c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2"/>
      <c r="AN3" s="430" t="s">
        <v>139</v>
      </c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2"/>
      <c r="BB3" s="430" t="s">
        <v>156</v>
      </c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2"/>
      <c r="BP3" s="430" t="s">
        <v>253</v>
      </c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2"/>
      <c r="CD3" s="436" t="s">
        <v>171</v>
      </c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8"/>
      <c r="CR3" s="436" t="s">
        <v>181</v>
      </c>
      <c r="CS3" s="437"/>
      <c r="CT3" s="437"/>
      <c r="CU3" s="437"/>
      <c r="CV3" s="437"/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27" t="s">
        <v>19</v>
      </c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9"/>
    </row>
    <row r="4" spans="1:138" s="3" customFormat="1" ht="33" customHeight="1">
      <c r="A4" s="433"/>
      <c r="B4" s="434"/>
      <c r="C4" s="434"/>
      <c r="D4" s="434"/>
      <c r="E4" s="434"/>
      <c r="F4" s="435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5"/>
      <c r="Z4" s="433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5"/>
      <c r="AN4" s="433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5"/>
      <c r="BB4" s="433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5"/>
      <c r="BP4" s="433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5"/>
      <c r="CD4" s="439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1"/>
      <c r="CR4" s="439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27" t="s">
        <v>2</v>
      </c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 t="s">
        <v>44</v>
      </c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9"/>
    </row>
    <row r="5" spans="1:138" s="7" customFormat="1" ht="12.75">
      <c r="A5" s="295">
        <v>1</v>
      </c>
      <c r="B5" s="306"/>
      <c r="C5" s="306"/>
      <c r="D5" s="306"/>
      <c r="E5" s="306"/>
      <c r="F5" s="307"/>
      <c r="G5" s="442">
        <v>2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/>
      <c r="Z5" s="444">
        <v>3</v>
      </c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4"/>
      <c r="AN5" s="445">
        <v>4</v>
      </c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3"/>
      <c r="BB5" s="445">
        <v>5</v>
      </c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3"/>
      <c r="BP5" s="445">
        <v>6</v>
      </c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3"/>
      <c r="CD5" s="446">
        <v>7</v>
      </c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8"/>
      <c r="CR5" s="446">
        <v>8</v>
      </c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8"/>
      <c r="DI5" s="446">
        <v>9</v>
      </c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8"/>
      <c r="DV5" s="446">
        <v>10</v>
      </c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8"/>
    </row>
    <row r="6" spans="1:138" s="6" customFormat="1" ht="26.25" customHeight="1">
      <c r="A6" s="259" t="s">
        <v>6</v>
      </c>
      <c r="B6" s="260"/>
      <c r="C6" s="260"/>
      <c r="D6" s="260"/>
      <c r="E6" s="260"/>
      <c r="F6" s="261"/>
      <c r="G6" s="320" t="s">
        <v>147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449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4"/>
      <c r="AN6" s="445" t="s">
        <v>1</v>
      </c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3"/>
      <c r="BB6" s="445" t="s">
        <v>1</v>
      </c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3"/>
      <c r="BP6" s="445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3"/>
      <c r="CD6" s="271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8"/>
      <c r="CR6" s="271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8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</row>
    <row r="7" spans="1:138" s="6" customFormat="1" ht="26.25" customHeight="1">
      <c r="A7" s="450" t="s">
        <v>26</v>
      </c>
      <c r="B7" s="346"/>
      <c r="C7" s="346"/>
      <c r="D7" s="346"/>
      <c r="E7" s="346"/>
      <c r="F7" s="351"/>
      <c r="G7" s="320" t="s">
        <v>148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451" t="s">
        <v>1</v>
      </c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51"/>
      <c r="AN7" s="268" t="s">
        <v>1</v>
      </c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 t="s">
        <v>1</v>
      </c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 t="s">
        <v>1</v>
      </c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71" t="s">
        <v>1</v>
      </c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 t="s">
        <v>1</v>
      </c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8"/>
      <c r="DI7" s="271" t="s">
        <v>1</v>
      </c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8"/>
      <c r="DV7" s="271" t="s">
        <v>1</v>
      </c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8"/>
    </row>
    <row r="8" spans="1:138" s="6" customFormat="1" ht="26.25" customHeight="1">
      <c r="A8" s="450" t="s">
        <v>27</v>
      </c>
      <c r="B8" s="346"/>
      <c r="C8" s="346"/>
      <c r="D8" s="346"/>
      <c r="E8" s="346"/>
      <c r="F8" s="351"/>
      <c r="G8" s="452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  <c r="Z8" s="444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4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8"/>
      <c r="DI8" s="271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8"/>
      <c r="DV8" s="271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8"/>
    </row>
    <row r="9" spans="1:138" s="6" customFormat="1" ht="39" customHeight="1">
      <c r="A9" s="259" t="s">
        <v>7</v>
      </c>
      <c r="B9" s="260"/>
      <c r="C9" s="260"/>
      <c r="D9" s="260"/>
      <c r="E9" s="260"/>
      <c r="F9" s="261"/>
      <c r="G9" s="320" t="s">
        <v>255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444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4"/>
      <c r="AN9" s="268" t="s">
        <v>1</v>
      </c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 t="s">
        <v>1</v>
      </c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8"/>
      <c r="DI9" s="271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8"/>
      <c r="DV9" s="271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8"/>
    </row>
    <row r="10" spans="1:138" s="6" customFormat="1" ht="26.25" customHeight="1">
      <c r="A10" s="450" t="s">
        <v>31</v>
      </c>
      <c r="B10" s="346"/>
      <c r="C10" s="346"/>
      <c r="D10" s="346"/>
      <c r="E10" s="346"/>
      <c r="F10" s="351"/>
      <c r="G10" s="320" t="s">
        <v>148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451" t="s">
        <v>1</v>
      </c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51"/>
      <c r="AN10" s="268" t="s">
        <v>1</v>
      </c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 t="s">
        <v>1</v>
      </c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 t="s">
        <v>1</v>
      </c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71" t="s">
        <v>1</v>
      </c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 t="s">
        <v>1</v>
      </c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8"/>
      <c r="DI10" s="271" t="s">
        <v>1</v>
      </c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8"/>
      <c r="DV10" s="271" t="s">
        <v>1</v>
      </c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8"/>
    </row>
    <row r="11" spans="1:138" s="6" customFormat="1" ht="26.25" customHeight="1">
      <c r="A11" s="450" t="s">
        <v>32</v>
      </c>
      <c r="B11" s="346"/>
      <c r="C11" s="346"/>
      <c r="D11" s="346"/>
      <c r="E11" s="346"/>
      <c r="F11" s="351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444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4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8"/>
      <c r="DI11" s="271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8"/>
      <c r="DV11" s="271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8"/>
    </row>
    <row r="12" spans="1:138" s="6" customFormat="1" ht="48" customHeight="1">
      <c r="A12" s="259" t="s">
        <v>8</v>
      </c>
      <c r="B12" s="260"/>
      <c r="C12" s="260"/>
      <c r="D12" s="260"/>
      <c r="E12" s="260"/>
      <c r="F12" s="261"/>
      <c r="G12" s="453" t="s">
        <v>256</v>
      </c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44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4"/>
      <c r="AN12" s="268" t="s">
        <v>1</v>
      </c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 t="s">
        <v>1</v>
      </c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8"/>
      <c r="DI12" s="271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8"/>
      <c r="DV12" s="271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8"/>
    </row>
    <row r="13" spans="1:138" s="6" customFormat="1" ht="24" customHeight="1">
      <c r="A13" s="450" t="s">
        <v>11</v>
      </c>
      <c r="B13" s="346"/>
      <c r="C13" s="346"/>
      <c r="D13" s="346"/>
      <c r="E13" s="346"/>
      <c r="F13" s="351"/>
      <c r="G13" s="320" t="s">
        <v>148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451" t="s">
        <v>1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51"/>
      <c r="AN13" s="268" t="s">
        <v>1</v>
      </c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 t="s">
        <v>1</v>
      </c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 t="s">
        <v>1</v>
      </c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71" t="s">
        <v>1</v>
      </c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 t="s">
        <v>1</v>
      </c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8"/>
      <c r="DI13" s="271" t="s">
        <v>1</v>
      </c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8"/>
      <c r="DV13" s="271" t="s">
        <v>1</v>
      </c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8"/>
    </row>
    <row r="14" spans="1:138" s="6" customFormat="1" ht="24" customHeight="1">
      <c r="A14" s="450" t="s">
        <v>12</v>
      </c>
      <c r="B14" s="346"/>
      <c r="C14" s="346"/>
      <c r="D14" s="346"/>
      <c r="E14" s="346"/>
      <c r="F14" s="351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444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4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71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8"/>
      <c r="CR14" s="271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8"/>
      <c r="DI14" s="271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8"/>
      <c r="DV14" s="271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8"/>
    </row>
    <row r="15" spans="1:138" s="6" customFormat="1" ht="16.5" customHeight="1">
      <c r="A15" s="313" t="s">
        <v>17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1"/>
      <c r="BP15" s="454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51"/>
      <c r="CD15" s="271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8"/>
      <c r="CR15" s="271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8"/>
      <c r="DI15" s="271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8"/>
      <c r="DV15" s="271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8"/>
    </row>
    <row r="16" spans="7:138" ht="15"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</row>
  </sheetData>
  <sheetProtection/>
  <mergeCells count="117">
    <mergeCell ref="DV14:EH14"/>
    <mergeCell ref="A15:BO15"/>
    <mergeCell ref="BP15:CC15"/>
    <mergeCell ref="CD15:CQ15"/>
    <mergeCell ref="CR15:DH15"/>
    <mergeCell ref="DI15:DU15"/>
    <mergeCell ref="DV15:EH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8:EH8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H9"/>
  <sheetViews>
    <sheetView zoomScaleSheetLayoutView="100" zoomScalePageLayoutView="0" workbookViewId="0" topLeftCell="A1">
      <selection activeCell="CP12" sqref="CP12"/>
    </sheetView>
  </sheetViews>
  <sheetFormatPr defaultColWidth="0.875" defaultRowHeight="12.75"/>
  <cols>
    <col min="1" max="16384" width="0.875" style="1" customWidth="1"/>
  </cols>
  <sheetData>
    <row r="1" spans="1:138" s="5" customFormat="1" ht="15">
      <c r="A1" s="5" t="s">
        <v>149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</row>
    <row r="2" spans="7:138" s="5" customFormat="1" ht="12.75" customHeight="1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</row>
    <row r="3" spans="1:138" s="3" customFormat="1" ht="86.25" customHeight="1">
      <c r="A3" s="286" t="s">
        <v>3</v>
      </c>
      <c r="B3" s="298"/>
      <c r="C3" s="298"/>
      <c r="D3" s="298"/>
      <c r="E3" s="298"/>
      <c r="F3" s="299"/>
      <c r="G3" s="461" t="s">
        <v>24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2"/>
      <c r="X3" s="460" t="s">
        <v>222</v>
      </c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8"/>
      <c r="AL3" s="461" t="s">
        <v>110</v>
      </c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8"/>
      <c r="AY3" s="460" t="s">
        <v>146</v>
      </c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2"/>
      <c r="BL3" s="460" t="s">
        <v>152</v>
      </c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2"/>
      <c r="BX3" s="460" t="s">
        <v>252</v>
      </c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2"/>
      <c r="CJ3" s="466" t="s">
        <v>180</v>
      </c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8"/>
      <c r="CX3" s="466" t="s">
        <v>181</v>
      </c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287"/>
      <c r="DJ3" s="287"/>
      <c r="DK3" s="287"/>
      <c r="DL3" s="287"/>
      <c r="DM3" s="288"/>
      <c r="DN3" s="454" t="s">
        <v>19</v>
      </c>
      <c r="DO3" s="458"/>
      <c r="DP3" s="458"/>
      <c r="DQ3" s="458"/>
      <c r="DR3" s="458"/>
      <c r="DS3" s="458"/>
      <c r="DT3" s="458"/>
      <c r="DU3" s="458"/>
      <c r="DV3" s="458"/>
      <c r="DW3" s="458"/>
      <c r="DX3" s="458"/>
      <c r="DY3" s="458"/>
      <c r="DZ3" s="458"/>
      <c r="EA3" s="458"/>
      <c r="EB3" s="458"/>
      <c r="EC3" s="458"/>
      <c r="ED3" s="458"/>
      <c r="EE3" s="458"/>
      <c r="EF3" s="458"/>
      <c r="EG3" s="458"/>
      <c r="EH3" s="459"/>
    </row>
    <row r="4" spans="1:138" s="3" customFormat="1" ht="36" customHeight="1">
      <c r="A4" s="303"/>
      <c r="B4" s="304"/>
      <c r="C4" s="304"/>
      <c r="D4" s="304"/>
      <c r="E4" s="304"/>
      <c r="F4" s="305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5"/>
      <c r="X4" s="292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4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4"/>
      <c r="AY4" s="463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5"/>
      <c r="BL4" s="463"/>
      <c r="BM4" s="464"/>
      <c r="BN4" s="464"/>
      <c r="BO4" s="464"/>
      <c r="BP4" s="464"/>
      <c r="BQ4" s="464"/>
      <c r="BR4" s="464"/>
      <c r="BS4" s="464"/>
      <c r="BT4" s="464"/>
      <c r="BU4" s="464"/>
      <c r="BV4" s="464"/>
      <c r="BW4" s="465"/>
      <c r="BX4" s="463"/>
      <c r="BY4" s="464"/>
      <c r="BZ4" s="464"/>
      <c r="CA4" s="464"/>
      <c r="CB4" s="464"/>
      <c r="CC4" s="464"/>
      <c r="CD4" s="464"/>
      <c r="CE4" s="464"/>
      <c r="CF4" s="464"/>
      <c r="CG4" s="464"/>
      <c r="CH4" s="464"/>
      <c r="CI4" s="465"/>
      <c r="CJ4" s="469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1"/>
      <c r="CX4" s="469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293"/>
      <c r="DJ4" s="293"/>
      <c r="DK4" s="293"/>
      <c r="DL4" s="293"/>
      <c r="DM4" s="294"/>
      <c r="DN4" s="454" t="s">
        <v>2</v>
      </c>
      <c r="DO4" s="458"/>
      <c r="DP4" s="458"/>
      <c r="DQ4" s="458"/>
      <c r="DR4" s="458"/>
      <c r="DS4" s="458"/>
      <c r="DT4" s="458"/>
      <c r="DU4" s="458"/>
      <c r="DV4" s="458"/>
      <c r="DW4" s="458"/>
      <c r="DX4" s="459"/>
      <c r="DY4" s="454" t="s">
        <v>20</v>
      </c>
      <c r="DZ4" s="458"/>
      <c r="EA4" s="458"/>
      <c r="EB4" s="458"/>
      <c r="EC4" s="458"/>
      <c r="ED4" s="458"/>
      <c r="EE4" s="458"/>
      <c r="EF4" s="458"/>
      <c r="EG4" s="458"/>
      <c r="EH4" s="459"/>
    </row>
    <row r="5" spans="1:138" s="7" customFormat="1" ht="12.75">
      <c r="A5" s="295">
        <v>1</v>
      </c>
      <c r="B5" s="306"/>
      <c r="C5" s="306"/>
      <c r="D5" s="306"/>
      <c r="E5" s="306"/>
      <c r="F5" s="307"/>
      <c r="G5" s="442">
        <v>2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3"/>
      <c r="X5" s="444">
        <v>3</v>
      </c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444">
        <v>4</v>
      </c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4"/>
      <c r="AY5" s="445">
        <v>5</v>
      </c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3"/>
      <c r="BL5" s="445">
        <v>6</v>
      </c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3"/>
      <c r="BX5" s="445">
        <v>7</v>
      </c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3"/>
      <c r="CJ5" s="446">
        <v>8</v>
      </c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8"/>
      <c r="CX5" s="446">
        <v>9</v>
      </c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296"/>
      <c r="DJ5" s="296"/>
      <c r="DK5" s="296"/>
      <c r="DL5" s="296"/>
      <c r="DM5" s="297"/>
      <c r="DN5" s="446">
        <v>10</v>
      </c>
      <c r="DO5" s="447"/>
      <c r="DP5" s="447"/>
      <c r="DQ5" s="447"/>
      <c r="DR5" s="447"/>
      <c r="DS5" s="447"/>
      <c r="DT5" s="447"/>
      <c r="DU5" s="447"/>
      <c r="DV5" s="447"/>
      <c r="DW5" s="447"/>
      <c r="DX5" s="448"/>
      <c r="DY5" s="446">
        <v>11</v>
      </c>
      <c r="DZ5" s="447"/>
      <c r="EA5" s="447"/>
      <c r="EB5" s="447"/>
      <c r="EC5" s="447"/>
      <c r="ED5" s="447"/>
      <c r="EE5" s="447"/>
      <c r="EF5" s="447"/>
      <c r="EG5" s="447"/>
      <c r="EH5" s="448"/>
    </row>
    <row r="6" spans="1:138" s="6" customFormat="1" ht="26.25" customHeight="1">
      <c r="A6" s="259" t="s">
        <v>6</v>
      </c>
      <c r="B6" s="260"/>
      <c r="C6" s="260"/>
      <c r="D6" s="260"/>
      <c r="E6" s="260"/>
      <c r="F6" s="261"/>
      <c r="G6" s="320" t="s">
        <v>150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  <c r="X6" s="451" t="s">
        <v>1</v>
      </c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451" t="s">
        <v>1</v>
      </c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51"/>
      <c r="AY6" s="268" t="s">
        <v>1</v>
      </c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 t="s">
        <v>1</v>
      </c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71" t="s">
        <v>1</v>
      </c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 t="s">
        <v>1</v>
      </c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8"/>
      <c r="CX6" s="454" t="s">
        <v>1</v>
      </c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346"/>
      <c r="DJ6" s="346"/>
      <c r="DK6" s="346"/>
      <c r="DL6" s="346"/>
      <c r="DM6" s="351"/>
      <c r="DN6" s="271" t="s">
        <v>1</v>
      </c>
      <c r="DO6" s="257"/>
      <c r="DP6" s="257"/>
      <c r="DQ6" s="257"/>
      <c r="DR6" s="257"/>
      <c r="DS6" s="257"/>
      <c r="DT6" s="257"/>
      <c r="DU6" s="257"/>
      <c r="DV6" s="257"/>
      <c r="DW6" s="257"/>
      <c r="DX6" s="258"/>
      <c r="DY6" s="271" t="s">
        <v>1</v>
      </c>
      <c r="DZ6" s="257"/>
      <c r="EA6" s="257"/>
      <c r="EB6" s="257"/>
      <c r="EC6" s="257"/>
      <c r="ED6" s="257"/>
      <c r="EE6" s="257"/>
      <c r="EF6" s="257"/>
      <c r="EG6" s="257"/>
      <c r="EH6" s="258"/>
    </row>
    <row r="7" spans="1:138" s="6" customFormat="1" ht="26.25" customHeight="1">
      <c r="A7" s="259" t="s">
        <v>26</v>
      </c>
      <c r="B7" s="260"/>
      <c r="C7" s="260"/>
      <c r="D7" s="260"/>
      <c r="E7" s="260"/>
      <c r="F7" s="261"/>
      <c r="G7" s="320" t="s">
        <v>151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451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451" t="s">
        <v>1</v>
      </c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51"/>
      <c r="AY7" s="268" t="s">
        <v>1</v>
      </c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 t="s">
        <v>1</v>
      </c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70"/>
      <c r="BX7" s="268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70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454"/>
      <c r="CY7" s="458"/>
      <c r="CZ7" s="458"/>
      <c r="DA7" s="458"/>
      <c r="DB7" s="458"/>
      <c r="DC7" s="458"/>
      <c r="DD7" s="458"/>
      <c r="DE7" s="458"/>
      <c r="DF7" s="458"/>
      <c r="DG7" s="458"/>
      <c r="DH7" s="458"/>
      <c r="DI7" s="346"/>
      <c r="DJ7" s="346"/>
      <c r="DK7" s="346"/>
      <c r="DL7" s="346"/>
      <c r="DM7" s="351"/>
      <c r="DN7" s="271"/>
      <c r="DO7" s="318"/>
      <c r="DP7" s="318"/>
      <c r="DQ7" s="318"/>
      <c r="DR7" s="318"/>
      <c r="DS7" s="318"/>
      <c r="DT7" s="318"/>
      <c r="DU7" s="318"/>
      <c r="DV7" s="318"/>
      <c r="DW7" s="318"/>
      <c r="DX7" s="319"/>
      <c r="DY7" s="271"/>
      <c r="DZ7" s="257"/>
      <c r="EA7" s="257"/>
      <c r="EB7" s="257"/>
      <c r="EC7" s="257"/>
      <c r="ED7" s="257"/>
      <c r="EE7" s="257"/>
      <c r="EF7" s="257"/>
      <c r="EG7" s="257"/>
      <c r="EH7" s="258"/>
    </row>
    <row r="8" spans="1:138" s="6" customFormat="1" ht="51.75" customHeight="1">
      <c r="A8" s="324" t="s">
        <v>66</v>
      </c>
      <c r="B8" s="346"/>
      <c r="C8" s="346"/>
      <c r="D8" s="346"/>
      <c r="E8" s="346"/>
      <c r="F8" s="351"/>
      <c r="G8" s="424" t="s">
        <v>329</v>
      </c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51">
        <v>346</v>
      </c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451" t="s">
        <v>330</v>
      </c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7"/>
      <c r="AY8" s="271">
        <v>403</v>
      </c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455">
        <v>1000</v>
      </c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9"/>
      <c r="BX8" s="455">
        <f>AY8*BL8</f>
        <v>403000</v>
      </c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9"/>
      <c r="CJ8" s="455">
        <f>BX8</f>
        <v>403000</v>
      </c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9"/>
      <c r="CX8" s="455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9"/>
      <c r="DN8" s="455"/>
      <c r="DO8" s="348"/>
      <c r="DP8" s="348"/>
      <c r="DQ8" s="348"/>
      <c r="DR8" s="348"/>
      <c r="DS8" s="348"/>
      <c r="DT8" s="348"/>
      <c r="DU8" s="348"/>
      <c r="DV8" s="348"/>
      <c r="DW8" s="348"/>
      <c r="DX8" s="349"/>
      <c r="DY8" s="455"/>
      <c r="DZ8" s="348"/>
      <c r="EA8" s="348"/>
      <c r="EB8" s="348"/>
      <c r="EC8" s="348"/>
      <c r="ED8" s="348"/>
      <c r="EE8" s="348"/>
      <c r="EF8" s="348"/>
      <c r="EG8" s="348"/>
      <c r="EH8" s="349"/>
    </row>
    <row r="9" spans="1:138" s="6" customFormat="1" ht="16.5" customHeight="1">
      <c r="A9" s="313" t="s">
        <v>17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4"/>
      <c r="BX9" s="455">
        <f>BX8</f>
        <v>403000</v>
      </c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51"/>
      <c r="CJ9" s="455">
        <f>CJ8</f>
        <v>403000</v>
      </c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51"/>
      <c r="CX9" s="454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51"/>
      <c r="DN9" s="271"/>
      <c r="DO9" s="257"/>
      <c r="DP9" s="257"/>
      <c r="DQ9" s="257"/>
      <c r="DR9" s="257"/>
      <c r="DS9" s="257"/>
      <c r="DT9" s="257"/>
      <c r="DU9" s="257"/>
      <c r="DV9" s="257"/>
      <c r="DW9" s="257"/>
      <c r="DX9" s="258"/>
      <c r="DY9" s="271"/>
      <c r="DZ9" s="257"/>
      <c r="EA9" s="257"/>
      <c r="EB9" s="257"/>
      <c r="EC9" s="257"/>
      <c r="ED9" s="257"/>
      <c r="EE9" s="257"/>
      <c r="EF9" s="257"/>
      <c r="EG9" s="257"/>
      <c r="EH9" s="258"/>
    </row>
  </sheetData>
  <sheetProtection/>
  <mergeCells count="62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8:BW8"/>
    <mergeCell ref="BL7:BW7"/>
    <mergeCell ref="BX7:CI7"/>
    <mergeCell ref="CJ7:CW7"/>
    <mergeCell ref="CX7:DM7"/>
    <mergeCell ref="DN7:DX7"/>
    <mergeCell ref="A9:BW9"/>
    <mergeCell ref="BX9:CI9"/>
    <mergeCell ref="CJ9:CW9"/>
    <mergeCell ref="CX9:DM9"/>
    <mergeCell ref="DN9:DX9"/>
    <mergeCell ref="A8:F8"/>
    <mergeCell ref="G8:W8"/>
    <mergeCell ref="X8:AK8"/>
    <mergeCell ref="AL8:AX8"/>
    <mergeCell ref="AY8:BK8"/>
    <mergeCell ref="DY9:EH9"/>
    <mergeCell ref="BX8:CI8"/>
    <mergeCell ref="CJ8:CW8"/>
    <mergeCell ref="CX8:DM8"/>
    <mergeCell ref="DN8:DX8"/>
    <mergeCell ref="DY8:EH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1"/>
  <sheetViews>
    <sheetView zoomScalePageLayoutView="0" workbookViewId="0" topLeftCell="A1">
      <selection activeCell="BJ38" sqref="BJ38"/>
    </sheetView>
  </sheetViews>
  <sheetFormatPr defaultColWidth="9.00390625" defaultRowHeight="9.75" customHeight="1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81" t="s">
        <v>550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</row>
    <row r="2" ht="12.75"/>
    <row r="3" spans="1:106" ht="11.25" customHeight="1">
      <c r="A3" s="135" t="s">
        <v>3</v>
      </c>
      <c r="B3" s="135"/>
      <c r="C3" s="135"/>
      <c r="D3" s="135"/>
      <c r="E3" s="135"/>
      <c r="F3" s="135"/>
      <c r="G3" s="135"/>
      <c r="H3" s="136"/>
      <c r="I3" s="82" t="s">
        <v>46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141"/>
      <c r="CN3" s="72" t="s">
        <v>551</v>
      </c>
      <c r="CO3" s="135"/>
      <c r="CP3" s="135"/>
      <c r="CQ3" s="135"/>
      <c r="CR3" s="135"/>
      <c r="CS3" s="135"/>
      <c r="CT3" s="135"/>
      <c r="CU3" s="136"/>
      <c r="CV3" s="72" t="s">
        <v>552</v>
      </c>
      <c r="CW3" s="72" t="s">
        <v>553</v>
      </c>
      <c r="CX3" s="72" t="s">
        <v>554</v>
      </c>
      <c r="CY3" s="75" t="s">
        <v>420</v>
      </c>
      <c r="CZ3" s="76"/>
      <c r="DA3" s="76"/>
      <c r="DB3" s="77"/>
    </row>
    <row r="4" spans="1:106" ht="11.25" customHeight="1">
      <c r="A4" s="137"/>
      <c r="B4" s="137"/>
      <c r="C4" s="137"/>
      <c r="D4" s="137"/>
      <c r="E4" s="137"/>
      <c r="F4" s="137"/>
      <c r="G4" s="137"/>
      <c r="H4" s="13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142"/>
      <c r="CN4" s="73"/>
      <c r="CO4" s="137"/>
      <c r="CP4" s="137"/>
      <c r="CQ4" s="137"/>
      <c r="CR4" s="137"/>
      <c r="CS4" s="137"/>
      <c r="CT4" s="137"/>
      <c r="CU4" s="138"/>
      <c r="CV4" s="73"/>
      <c r="CW4" s="73"/>
      <c r="CX4" s="73"/>
      <c r="CY4" s="56" t="s">
        <v>421</v>
      </c>
      <c r="CZ4" s="56" t="s">
        <v>422</v>
      </c>
      <c r="DA4" s="56" t="s">
        <v>423</v>
      </c>
      <c r="DB4" s="78" t="s">
        <v>424</v>
      </c>
    </row>
    <row r="5" spans="1:106" ht="39" customHeight="1">
      <c r="A5" s="139"/>
      <c r="B5" s="139"/>
      <c r="C5" s="139"/>
      <c r="D5" s="139"/>
      <c r="E5" s="139"/>
      <c r="F5" s="139"/>
      <c r="G5" s="139"/>
      <c r="H5" s="140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143"/>
      <c r="CN5" s="74"/>
      <c r="CO5" s="139"/>
      <c r="CP5" s="139"/>
      <c r="CQ5" s="139"/>
      <c r="CR5" s="139"/>
      <c r="CS5" s="139"/>
      <c r="CT5" s="139"/>
      <c r="CU5" s="140"/>
      <c r="CV5" s="74"/>
      <c r="CW5" s="74"/>
      <c r="CX5" s="74"/>
      <c r="CY5" s="36" t="s">
        <v>555</v>
      </c>
      <c r="CZ5" s="57" t="s">
        <v>556</v>
      </c>
      <c r="DA5" s="57" t="s">
        <v>557</v>
      </c>
      <c r="DB5" s="79"/>
    </row>
    <row r="6" spans="1:106" ht="13.5" customHeight="1" thickBot="1">
      <c r="A6" s="129" t="s">
        <v>6</v>
      </c>
      <c r="B6" s="129"/>
      <c r="C6" s="129"/>
      <c r="D6" s="129"/>
      <c r="E6" s="129"/>
      <c r="F6" s="129"/>
      <c r="G6" s="129"/>
      <c r="H6" s="130"/>
      <c r="I6" s="129" t="s"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30"/>
      <c r="CN6" s="131" t="s">
        <v>8</v>
      </c>
      <c r="CO6" s="132"/>
      <c r="CP6" s="132"/>
      <c r="CQ6" s="132"/>
      <c r="CR6" s="132"/>
      <c r="CS6" s="132"/>
      <c r="CT6" s="132"/>
      <c r="CU6" s="133"/>
      <c r="CV6" s="58" t="s">
        <v>9</v>
      </c>
      <c r="CW6" s="58" t="s">
        <v>50</v>
      </c>
      <c r="CX6" s="58" t="s">
        <v>182</v>
      </c>
      <c r="CY6" s="58" t="s">
        <v>10</v>
      </c>
      <c r="CZ6" s="58" t="s">
        <v>13</v>
      </c>
      <c r="DA6" s="58" t="s">
        <v>100</v>
      </c>
      <c r="DB6" s="59" t="s">
        <v>101</v>
      </c>
    </row>
    <row r="7" spans="1:106" ht="12.75" customHeight="1">
      <c r="A7" s="122">
        <v>1</v>
      </c>
      <c r="B7" s="122"/>
      <c r="C7" s="122"/>
      <c r="D7" s="122"/>
      <c r="E7" s="122"/>
      <c r="F7" s="122"/>
      <c r="G7" s="122"/>
      <c r="H7" s="123"/>
      <c r="I7" s="124" t="s">
        <v>558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6" t="s">
        <v>559</v>
      </c>
      <c r="CO7" s="127"/>
      <c r="CP7" s="127"/>
      <c r="CQ7" s="127"/>
      <c r="CR7" s="127"/>
      <c r="CS7" s="127"/>
      <c r="CT7" s="127"/>
      <c r="CU7" s="128"/>
      <c r="CV7" s="42" t="s">
        <v>560</v>
      </c>
      <c r="CW7" s="42" t="s">
        <v>430</v>
      </c>
      <c r="CX7" s="42" t="s">
        <v>430</v>
      </c>
      <c r="CY7" s="43">
        <v>40305334.96</v>
      </c>
      <c r="CZ7" s="43">
        <v>39092039</v>
      </c>
      <c r="DA7" s="43">
        <v>39092039</v>
      </c>
      <c r="DB7" s="44"/>
    </row>
    <row r="8" spans="1:106" ht="24" customHeight="1">
      <c r="A8" s="117" t="s">
        <v>26</v>
      </c>
      <c r="B8" s="117"/>
      <c r="C8" s="117"/>
      <c r="D8" s="117"/>
      <c r="E8" s="117"/>
      <c r="F8" s="117"/>
      <c r="G8" s="117"/>
      <c r="H8" s="118"/>
      <c r="I8" s="119" t="s">
        <v>561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1" t="s">
        <v>562</v>
      </c>
      <c r="CO8" s="117"/>
      <c r="CP8" s="117"/>
      <c r="CQ8" s="117"/>
      <c r="CR8" s="117"/>
      <c r="CS8" s="117"/>
      <c r="CT8" s="117"/>
      <c r="CU8" s="118"/>
      <c r="CV8" s="46" t="s">
        <v>560</v>
      </c>
      <c r="CW8" s="46" t="s">
        <v>430</v>
      </c>
      <c r="CX8" s="46" t="s">
        <v>430</v>
      </c>
      <c r="CY8" s="47">
        <v>40305334.96</v>
      </c>
      <c r="CZ8" s="47">
        <v>39092039</v>
      </c>
      <c r="DA8" s="47">
        <v>39092039</v>
      </c>
      <c r="DB8" s="48"/>
    </row>
    <row r="9" spans="1:106" ht="24" customHeight="1">
      <c r="A9" s="117" t="s">
        <v>66</v>
      </c>
      <c r="B9" s="117"/>
      <c r="C9" s="117"/>
      <c r="D9" s="117"/>
      <c r="E9" s="117"/>
      <c r="F9" s="117"/>
      <c r="G9" s="117"/>
      <c r="H9" s="118"/>
      <c r="I9" s="119" t="s">
        <v>563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1" t="s">
        <v>564</v>
      </c>
      <c r="CO9" s="117"/>
      <c r="CP9" s="117"/>
      <c r="CQ9" s="117"/>
      <c r="CR9" s="117"/>
      <c r="CS9" s="117"/>
      <c r="CT9" s="117"/>
      <c r="CU9" s="118"/>
      <c r="CV9" s="46" t="s">
        <v>560</v>
      </c>
      <c r="CW9" s="46" t="s">
        <v>430</v>
      </c>
      <c r="CX9" s="46" t="s">
        <v>430</v>
      </c>
      <c r="CY9" s="47">
        <v>27713900</v>
      </c>
      <c r="CZ9" s="47">
        <v>27713900</v>
      </c>
      <c r="DA9" s="47">
        <v>27713900</v>
      </c>
      <c r="DB9" s="48"/>
    </row>
    <row r="10" spans="1:106" ht="24" customHeight="1">
      <c r="A10" s="117" t="s">
        <v>565</v>
      </c>
      <c r="B10" s="117"/>
      <c r="C10" s="117"/>
      <c r="D10" s="117"/>
      <c r="E10" s="117"/>
      <c r="F10" s="117"/>
      <c r="G10" s="117"/>
      <c r="H10" s="118"/>
      <c r="I10" s="119" t="s">
        <v>566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1" t="s">
        <v>567</v>
      </c>
      <c r="CO10" s="117"/>
      <c r="CP10" s="117"/>
      <c r="CQ10" s="117"/>
      <c r="CR10" s="117"/>
      <c r="CS10" s="117"/>
      <c r="CT10" s="117"/>
      <c r="CU10" s="118"/>
      <c r="CV10" s="46" t="s">
        <v>568</v>
      </c>
      <c r="CW10" s="46" t="s">
        <v>430</v>
      </c>
      <c r="CX10" s="46" t="s">
        <v>430</v>
      </c>
      <c r="CY10" s="47">
        <v>27713900</v>
      </c>
      <c r="CZ10" s="47">
        <v>27713900</v>
      </c>
      <c r="DA10" s="47">
        <v>27713900</v>
      </c>
      <c r="DB10" s="48"/>
    </row>
    <row r="11" spans="1:106" ht="24" customHeight="1">
      <c r="A11" s="117" t="s">
        <v>569</v>
      </c>
      <c r="B11" s="117"/>
      <c r="C11" s="117"/>
      <c r="D11" s="117"/>
      <c r="E11" s="117"/>
      <c r="F11" s="117"/>
      <c r="G11" s="117"/>
      <c r="H11" s="118"/>
      <c r="I11" s="119" t="s">
        <v>570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1" t="s">
        <v>571</v>
      </c>
      <c r="CO11" s="117"/>
      <c r="CP11" s="117"/>
      <c r="CQ11" s="117"/>
      <c r="CR11" s="117"/>
      <c r="CS11" s="117"/>
      <c r="CT11" s="117"/>
      <c r="CU11" s="118"/>
      <c r="CV11" s="46" t="s">
        <v>560</v>
      </c>
      <c r="CW11" s="46" t="s">
        <v>430</v>
      </c>
      <c r="CX11" s="46" t="s">
        <v>430</v>
      </c>
      <c r="CY11" s="47">
        <v>2300000</v>
      </c>
      <c r="CZ11" s="47">
        <v>2300000</v>
      </c>
      <c r="DA11" s="47">
        <v>2300000</v>
      </c>
      <c r="DB11" s="48"/>
    </row>
    <row r="12" spans="1:106" ht="24" customHeight="1">
      <c r="A12" s="117" t="s">
        <v>572</v>
      </c>
      <c r="B12" s="117"/>
      <c r="C12" s="117"/>
      <c r="D12" s="117"/>
      <c r="E12" s="117"/>
      <c r="F12" s="117"/>
      <c r="G12" s="117"/>
      <c r="H12" s="118"/>
      <c r="I12" s="119" t="s">
        <v>566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1" t="s">
        <v>573</v>
      </c>
      <c r="CO12" s="117"/>
      <c r="CP12" s="117"/>
      <c r="CQ12" s="117"/>
      <c r="CR12" s="117"/>
      <c r="CS12" s="117"/>
      <c r="CT12" s="117"/>
      <c r="CU12" s="118"/>
      <c r="CV12" s="46" t="s">
        <v>560</v>
      </c>
      <c r="CW12" s="46" t="s">
        <v>430</v>
      </c>
      <c r="CX12" s="46" t="s">
        <v>430</v>
      </c>
      <c r="CY12" s="47">
        <v>2300000</v>
      </c>
      <c r="CZ12" s="47">
        <v>2300000</v>
      </c>
      <c r="DA12" s="47">
        <v>2300000</v>
      </c>
      <c r="DB12" s="48"/>
    </row>
    <row r="13" spans="1:106" ht="24" customHeight="1">
      <c r="A13" s="117" t="s">
        <v>574</v>
      </c>
      <c r="B13" s="117"/>
      <c r="C13" s="117"/>
      <c r="D13" s="117"/>
      <c r="E13" s="117"/>
      <c r="F13" s="117"/>
      <c r="G13" s="117"/>
      <c r="H13" s="118"/>
      <c r="I13" s="119" t="s">
        <v>575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1" t="s">
        <v>576</v>
      </c>
      <c r="CO13" s="117"/>
      <c r="CP13" s="117"/>
      <c r="CQ13" s="117"/>
      <c r="CR13" s="117"/>
      <c r="CS13" s="117"/>
      <c r="CT13" s="117"/>
      <c r="CU13" s="118"/>
      <c r="CV13" s="46" t="s">
        <v>568</v>
      </c>
      <c r="CW13" s="46" t="s">
        <v>440</v>
      </c>
      <c r="CX13" s="46" t="s">
        <v>430</v>
      </c>
      <c r="CY13" s="47">
        <v>2300000</v>
      </c>
      <c r="CZ13" s="47">
        <v>2300000</v>
      </c>
      <c r="DA13" s="47">
        <v>2300000</v>
      </c>
      <c r="DB13" s="48"/>
    </row>
    <row r="14" spans="1:106" ht="24" customHeight="1">
      <c r="A14" s="117" t="s">
        <v>577</v>
      </c>
      <c r="B14" s="117"/>
      <c r="C14" s="117"/>
      <c r="D14" s="117"/>
      <c r="E14" s="117"/>
      <c r="F14" s="117"/>
      <c r="G14" s="117"/>
      <c r="H14" s="118"/>
      <c r="I14" s="119" t="s">
        <v>578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1" t="s">
        <v>579</v>
      </c>
      <c r="CO14" s="117"/>
      <c r="CP14" s="117"/>
      <c r="CQ14" s="117"/>
      <c r="CR14" s="117"/>
      <c r="CS14" s="117"/>
      <c r="CT14" s="117"/>
      <c r="CU14" s="118"/>
      <c r="CV14" s="46" t="s">
        <v>560</v>
      </c>
      <c r="CW14" s="46" t="s">
        <v>430</v>
      </c>
      <c r="CX14" s="46" t="s">
        <v>430</v>
      </c>
      <c r="CY14" s="47">
        <v>10291434.96</v>
      </c>
      <c r="CZ14" s="47">
        <v>9078139</v>
      </c>
      <c r="DA14" s="47">
        <v>9078139</v>
      </c>
      <c r="DB14" s="48"/>
    </row>
    <row r="15" spans="1:106" ht="24" customHeight="1">
      <c r="A15" s="117" t="s">
        <v>580</v>
      </c>
      <c r="B15" s="117"/>
      <c r="C15" s="117"/>
      <c r="D15" s="117"/>
      <c r="E15" s="117"/>
      <c r="F15" s="117"/>
      <c r="G15" s="117"/>
      <c r="H15" s="118"/>
      <c r="I15" s="119" t="s">
        <v>566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1" t="s">
        <v>581</v>
      </c>
      <c r="CO15" s="117"/>
      <c r="CP15" s="117"/>
      <c r="CQ15" s="117"/>
      <c r="CR15" s="117"/>
      <c r="CS15" s="117"/>
      <c r="CT15" s="117"/>
      <c r="CU15" s="118"/>
      <c r="CV15" s="46" t="s">
        <v>560</v>
      </c>
      <c r="CW15" s="46" t="s">
        <v>430</v>
      </c>
      <c r="CX15" s="46" t="s">
        <v>430</v>
      </c>
      <c r="CY15" s="47">
        <v>10291434.96</v>
      </c>
      <c r="CZ15" s="47">
        <v>9078139</v>
      </c>
      <c r="DA15" s="47">
        <v>9078139</v>
      </c>
      <c r="DB15" s="48"/>
    </row>
    <row r="16" spans="1:106" ht="24" customHeight="1" thickBot="1">
      <c r="A16" s="117" t="s">
        <v>582</v>
      </c>
      <c r="B16" s="117"/>
      <c r="C16" s="117"/>
      <c r="D16" s="117"/>
      <c r="E16" s="117"/>
      <c r="F16" s="117"/>
      <c r="G16" s="117"/>
      <c r="H16" s="118"/>
      <c r="I16" s="119" t="s">
        <v>575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1" t="s">
        <v>583</v>
      </c>
      <c r="CO16" s="117"/>
      <c r="CP16" s="117"/>
      <c r="CQ16" s="117"/>
      <c r="CR16" s="117"/>
      <c r="CS16" s="117"/>
      <c r="CT16" s="117"/>
      <c r="CU16" s="118"/>
      <c r="CV16" s="46" t="s">
        <v>568</v>
      </c>
      <c r="CW16" s="46" t="s">
        <v>440</v>
      </c>
      <c r="CX16" s="46" t="s">
        <v>430</v>
      </c>
      <c r="CY16" s="47">
        <v>10291434.96</v>
      </c>
      <c r="CZ16" s="47">
        <v>9078139</v>
      </c>
      <c r="DA16" s="47">
        <v>9078139</v>
      </c>
      <c r="DB16" s="48"/>
    </row>
    <row r="17" spans="1:106" ht="12.75" customHeight="1">
      <c r="A17" s="122">
        <v>2</v>
      </c>
      <c r="B17" s="122"/>
      <c r="C17" s="122"/>
      <c r="D17" s="122"/>
      <c r="E17" s="122"/>
      <c r="F17" s="122"/>
      <c r="G17" s="122"/>
      <c r="H17" s="123"/>
      <c r="I17" s="124" t="s">
        <v>584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6" t="s">
        <v>585</v>
      </c>
      <c r="CO17" s="127"/>
      <c r="CP17" s="127"/>
      <c r="CQ17" s="127"/>
      <c r="CR17" s="127"/>
      <c r="CS17" s="127"/>
      <c r="CT17" s="127"/>
      <c r="CU17" s="128"/>
      <c r="CV17" s="42" t="s">
        <v>560</v>
      </c>
      <c r="CW17" s="42" t="s">
        <v>430</v>
      </c>
      <c r="CX17" s="42" t="s">
        <v>430</v>
      </c>
      <c r="CY17" s="43">
        <v>40305334.96</v>
      </c>
      <c r="CZ17" s="43">
        <v>39092039</v>
      </c>
      <c r="DA17" s="43">
        <v>39092039</v>
      </c>
      <c r="DB17" s="44"/>
    </row>
    <row r="18" spans="1:106" ht="24" customHeight="1" thickBot="1">
      <c r="A18" s="117" t="s">
        <v>31</v>
      </c>
      <c r="B18" s="117"/>
      <c r="C18" s="117"/>
      <c r="D18" s="117"/>
      <c r="E18" s="117"/>
      <c r="F18" s="117"/>
      <c r="G18" s="117"/>
      <c r="H18" s="118"/>
      <c r="I18" s="119" t="s">
        <v>586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1" t="s">
        <v>587</v>
      </c>
      <c r="CO18" s="117"/>
      <c r="CP18" s="117"/>
      <c r="CQ18" s="117"/>
      <c r="CR18" s="117"/>
      <c r="CS18" s="117"/>
      <c r="CT18" s="117"/>
      <c r="CU18" s="118"/>
      <c r="CV18" s="46" t="s">
        <v>568</v>
      </c>
      <c r="CW18" s="46" t="s">
        <v>430</v>
      </c>
      <c r="CX18" s="46" t="s">
        <v>430</v>
      </c>
      <c r="CY18" s="47">
        <v>40305334.96</v>
      </c>
      <c r="CZ18" s="47">
        <v>39092039</v>
      </c>
      <c r="DA18" s="47">
        <v>39092039</v>
      </c>
      <c r="DB18" s="48"/>
    </row>
    <row r="19" spans="1:106" ht="12.75" customHeight="1">
      <c r="A19" s="122">
        <v>3</v>
      </c>
      <c r="B19" s="122"/>
      <c r="C19" s="122"/>
      <c r="D19" s="122"/>
      <c r="E19" s="122"/>
      <c r="F19" s="122"/>
      <c r="G19" s="122"/>
      <c r="H19" s="123"/>
      <c r="I19" s="124" t="s">
        <v>588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6" t="s">
        <v>589</v>
      </c>
      <c r="CO19" s="127"/>
      <c r="CP19" s="127"/>
      <c r="CQ19" s="127"/>
      <c r="CR19" s="127"/>
      <c r="CS19" s="127"/>
      <c r="CT19" s="127"/>
      <c r="CU19" s="128"/>
      <c r="CV19" s="42" t="s">
        <v>560</v>
      </c>
      <c r="CW19" s="42" t="s">
        <v>430</v>
      </c>
      <c r="CX19" s="42" t="s">
        <v>430</v>
      </c>
      <c r="CY19" s="43"/>
      <c r="CZ19" s="43"/>
      <c r="DA19" s="43"/>
      <c r="DB19" s="44"/>
    </row>
    <row r="20" ht="12.75"/>
    <row r="21" spans="9:106" ht="9.75" customHeight="1">
      <c r="I21" s="32" t="s">
        <v>590</v>
      </c>
      <c r="CV21" s="134" t="s">
        <v>614</v>
      </c>
      <c r="CW21" s="134"/>
      <c r="CX21" s="134"/>
      <c r="CY21" s="134"/>
      <c r="CZ21" s="134"/>
      <c r="DA21" s="134"/>
      <c r="DB21" s="134"/>
    </row>
    <row r="22" spans="9:106" ht="9.75" customHeight="1">
      <c r="I22" s="32" t="s">
        <v>591</v>
      </c>
      <c r="AQ22" s="99" t="s">
        <v>606</v>
      </c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Y22" s="99" t="s">
        <v>607</v>
      </c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V22" s="134"/>
      <c r="CW22" s="134"/>
      <c r="CX22" s="134"/>
      <c r="CY22" s="134"/>
      <c r="CZ22" s="134"/>
      <c r="DA22" s="134"/>
      <c r="DB22" s="134"/>
    </row>
    <row r="23" spans="43:106" ht="7.5" customHeight="1">
      <c r="AQ23" s="103" t="s">
        <v>592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K23" s="103" t="s">
        <v>593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Y23" s="103" t="s">
        <v>387</v>
      </c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V23" s="134"/>
      <c r="CW23" s="134"/>
      <c r="CX23" s="134"/>
      <c r="CY23" s="134"/>
      <c r="CZ23" s="134"/>
      <c r="DA23" s="134"/>
      <c r="DB23" s="134"/>
    </row>
    <row r="24" spans="43:106" ht="3" customHeight="1"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V24" s="134"/>
      <c r="CW24" s="134"/>
      <c r="CX24" s="134"/>
      <c r="CY24" s="134"/>
      <c r="CZ24" s="134"/>
      <c r="DA24" s="134"/>
      <c r="DB24" s="134"/>
    </row>
    <row r="25" spans="9:106" ht="9.75" customHeight="1">
      <c r="I25" s="32" t="s">
        <v>594</v>
      </c>
      <c r="AM25" s="99" t="s">
        <v>608</v>
      </c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G25" s="99" t="s">
        <v>609</v>
      </c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CA25" s="109" t="s">
        <v>610</v>
      </c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V25" s="134"/>
      <c r="CW25" s="134"/>
      <c r="CX25" s="134"/>
      <c r="CY25" s="134"/>
      <c r="CZ25" s="134"/>
      <c r="DA25" s="134"/>
      <c r="DB25" s="134"/>
    </row>
    <row r="26" spans="39:106" ht="7.5" customHeight="1">
      <c r="AM26" s="103" t="s">
        <v>592</v>
      </c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G26" s="103" t="s">
        <v>595</v>
      </c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CA26" s="103" t="s">
        <v>596</v>
      </c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V26" s="134"/>
      <c r="CW26" s="134"/>
      <c r="CX26" s="134"/>
      <c r="CY26" s="134"/>
      <c r="CZ26" s="134"/>
      <c r="DA26" s="134"/>
      <c r="DB26" s="134"/>
    </row>
    <row r="27" spans="39:106" ht="3" customHeight="1"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V27" s="134"/>
      <c r="CW27" s="134"/>
      <c r="CX27" s="134"/>
      <c r="CY27" s="134"/>
      <c r="CZ27" s="134"/>
      <c r="DA27" s="134"/>
      <c r="DB27" s="134"/>
    </row>
    <row r="28" spans="9:106" ht="12.75" customHeight="1">
      <c r="I28" s="106" t="s">
        <v>597</v>
      </c>
      <c r="J28" s="106"/>
      <c r="K28" s="109" t="s">
        <v>618</v>
      </c>
      <c r="L28" s="107"/>
      <c r="M28" s="107"/>
      <c r="N28" s="108" t="s">
        <v>597</v>
      </c>
      <c r="O28" s="108"/>
      <c r="Q28" s="109" t="s">
        <v>598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30"/>
      <c r="AG28" s="110" t="s">
        <v>568</v>
      </c>
      <c r="AH28" s="111"/>
      <c r="AI28" s="111"/>
      <c r="AJ28" s="111"/>
      <c r="AK28" s="111"/>
      <c r="AL28" s="32" t="s">
        <v>599</v>
      </c>
      <c r="CV28" s="134"/>
      <c r="CW28" s="134"/>
      <c r="CX28" s="134"/>
      <c r="CY28" s="134"/>
      <c r="CZ28" s="134"/>
      <c r="DA28" s="134"/>
      <c r="DB28" s="134"/>
    </row>
    <row r="29" spans="100:106" ht="10.5" customHeight="1" thickBot="1">
      <c r="CV29" s="134"/>
      <c r="CW29" s="134"/>
      <c r="CX29" s="134"/>
      <c r="CY29" s="134"/>
      <c r="CZ29" s="134"/>
      <c r="DA29" s="134"/>
      <c r="DB29" s="134"/>
    </row>
    <row r="30" spans="1:106" ht="3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2"/>
      <c r="CV30" s="134"/>
      <c r="CW30" s="134"/>
      <c r="CX30" s="134"/>
      <c r="CY30" s="134"/>
      <c r="CZ30" s="134"/>
      <c r="DA30" s="134"/>
      <c r="DB30" s="134"/>
    </row>
    <row r="31" spans="1:106" ht="9.75" customHeight="1">
      <c r="A31" s="63" t="s">
        <v>600</v>
      </c>
      <c r="CM31" s="64"/>
      <c r="CV31" s="134"/>
      <c r="CW31" s="134"/>
      <c r="CX31" s="134"/>
      <c r="CY31" s="134"/>
      <c r="CZ31" s="134"/>
      <c r="DA31" s="134"/>
      <c r="DB31" s="134"/>
    </row>
    <row r="32" spans="1:106" ht="21.75" customHeight="1">
      <c r="A32" s="112" t="s">
        <v>611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4"/>
      <c r="CV32" s="134" t="s">
        <v>612</v>
      </c>
      <c r="CW32" s="134"/>
      <c r="CX32" s="134"/>
      <c r="CY32" s="134"/>
      <c r="CZ32" s="134"/>
      <c r="DA32" s="134"/>
      <c r="DB32" s="134"/>
    </row>
    <row r="33" spans="1:106" ht="7.5" customHeight="1">
      <c r="A33" s="102" t="s">
        <v>601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V33" s="134"/>
      <c r="CW33" s="134"/>
      <c r="CX33" s="134"/>
      <c r="CY33" s="134"/>
      <c r="CZ33" s="134"/>
      <c r="DA33" s="134"/>
      <c r="DB33" s="134"/>
    </row>
    <row r="34" spans="1:106" ht="6" customHeight="1">
      <c r="A34" s="6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6"/>
      <c r="CV34" s="134"/>
      <c r="CW34" s="134"/>
      <c r="CX34" s="134"/>
      <c r="CY34" s="134"/>
      <c r="CZ34" s="134"/>
      <c r="DA34" s="134"/>
      <c r="DB34" s="134"/>
    </row>
    <row r="35" spans="1:106" ht="9.75" customHeight="1">
      <c r="A35" s="116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AH35" s="99" t="s">
        <v>613</v>
      </c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1"/>
      <c r="CV35" s="134"/>
      <c r="CW35" s="134"/>
      <c r="CX35" s="134"/>
      <c r="CY35" s="134"/>
      <c r="CZ35" s="134"/>
      <c r="DA35" s="134"/>
      <c r="DB35" s="134"/>
    </row>
    <row r="36" spans="1:106" ht="7.5" customHeight="1">
      <c r="A36" s="102" t="s">
        <v>593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AH36" s="103" t="s">
        <v>387</v>
      </c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V36" s="134"/>
      <c r="CW36" s="134"/>
      <c r="CX36" s="134"/>
      <c r="CY36" s="134"/>
      <c r="CZ36" s="134"/>
      <c r="DA36" s="134"/>
      <c r="DB36" s="134"/>
    </row>
    <row r="37" spans="1:106" ht="9.75" customHeight="1">
      <c r="A37" s="63"/>
      <c r="CM37" s="64"/>
      <c r="CV37" s="134"/>
      <c r="CW37" s="134"/>
      <c r="CX37" s="134"/>
      <c r="CY37" s="134"/>
      <c r="CZ37" s="134"/>
      <c r="DA37" s="134"/>
      <c r="DB37" s="134"/>
    </row>
    <row r="38" spans="1:106" ht="9.75" customHeight="1">
      <c r="A38" s="105" t="s">
        <v>597</v>
      </c>
      <c r="B38" s="106"/>
      <c r="C38" s="107"/>
      <c r="D38" s="107"/>
      <c r="E38" s="107"/>
      <c r="F38" s="108" t="s">
        <v>597</v>
      </c>
      <c r="G38" s="108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6">
        <v>20</v>
      </c>
      <c r="Y38" s="106"/>
      <c r="Z38" s="106"/>
      <c r="AA38" s="115"/>
      <c r="AB38" s="115"/>
      <c r="AC38" s="115"/>
      <c r="AD38" s="32" t="s">
        <v>599</v>
      </c>
      <c r="CM38" s="64"/>
      <c r="CV38" s="134"/>
      <c r="CW38" s="134"/>
      <c r="CX38" s="134"/>
      <c r="CY38" s="134"/>
      <c r="CZ38" s="134"/>
      <c r="DA38" s="134"/>
      <c r="DB38" s="134"/>
    </row>
    <row r="39" spans="1:106" ht="3" customHeight="1" thickBo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9"/>
      <c r="CV39" s="134"/>
      <c r="CW39" s="134"/>
      <c r="CX39" s="134"/>
      <c r="CY39" s="134"/>
      <c r="CZ39" s="134"/>
      <c r="DA39" s="134"/>
      <c r="DB39" s="134"/>
    </row>
    <row r="40" spans="100:106" ht="12.75">
      <c r="CV40" s="134"/>
      <c r="CW40" s="134"/>
      <c r="CX40" s="134"/>
      <c r="CY40" s="134"/>
      <c r="CZ40" s="134"/>
      <c r="DA40" s="134"/>
      <c r="DB40" s="134"/>
    </row>
    <row r="41" spans="100:106" ht="12.75">
      <c r="CV41" s="134"/>
      <c r="CW41" s="134"/>
      <c r="CX41" s="134"/>
      <c r="CY41" s="134"/>
      <c r="CZ41" s="134"/>
      <c r="DA41" s="134"/>
      <c r="DB41" s="134"/>
    </row>
  </sheetData>
  <sheetProtection/>
  <mergeCells count="82">
    <mergeCell ref="CV21:DB31"/>
    <mergeCell ref="CV32:DB41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2:BH22"/>
    <mergeCell ref="BK22:BV22"/>
    <mergeCell ref="BY22:CR22"/>
    <mergeCell ref="AQ23:BH23"/>
    <mergeCell ref="BK23:BV23"/>
    <mergeCell ref="BY23:CR23"/>
    <mergeCell ref="A33:CM33"/>
    <mergeCell ref="A35:Y35"/>
    <mergeCell ref="AM25:BD25"/>
    <mergeCell ref="BG25:BX25"/>
    <mergeCell ref="CA25:CR25"/>
    <mergeCell ref="AM26:BD26"/>
    <mergeCell ref="BG26:BX26"/>
    <mergeCell ref="CA26:CR26"/>
    <mergeCell ref="I28:J28"/>
    <mergeCell ref="K28:M28"/>
    <mergeCell ref="N28:O28"/>
    <mergeCell ref="Q28:AE28"/>
    <mergeCell ref="AG28:AK28"/>
    <mergeCell ref="A32:CM32"/>
    <mergeCell ref="AH35:CM35"/>
    <mergeCell ref="A36:Y36"/>
    <mergeCell ref="AH36:CM36"/>
    <mergeCell ref="A38:B38"/>
    <mergeCell ref="C38:E38"/>
    <mergeCell ref="F38:G38"/>
    <mergeCell ref="I38:W38"/>
    <mergeCell ref="X38:Z38"/>
    <mergeCell ref="AA38:AC3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J13"/>
  <sheetViews>
    <sheetView zoomScaleSheetLayoutView="100" zoomScalePageLayoutView="0" workbookViewId="0" topLeftCell="A4">
      <selection activeCell="DE24" sqref="DE24"/>
    </sheetView>
  </sheetViews>
  <sheetFormatPr defaultColWidth="0.875" defaultRowHeight="12.75"/>
  <cols>
    <col min="1" max="13" width="0.875" style="17" customWidth="1"/>
    <col min="14" max="14" width="4.00390625" style="17" customWidth="1"/>
    <col min="15" max="15" width="3.875" style="17" customWidth="1"/>
    <col min="16" max="16" width="4.875" style="17" customWidth="1"/>
    <col min="17" max="21" width="0.875" style="17" customWidth="1"/>
    <col min="22" max="22" width="3.25390625" style="17" customWidth="1"/>
    <col min="23" max="26" width="0.875" style="17" customWidth="1"/>
    <col min="27" max="27" width="1.37890625" style="17" customWidth="1"/>
    <col min="28" max="79" width="0.875" style="17" customWidth="1"/>
    <col min="80" max="80" width="1.625" style="17" customWidth="1"/>
    <col min="81" max="82" width="0.875" style="17" customWidth="1"/>
    <col min="83" max="83" width="1.25" style="17" customWidth="1"/>
    <col min="84" max="123" width="0.875" style="17" customWidth="1"/>
    <col min="124" max="124" width="1.875" style="17" customWidth="1"/>
    <col min="125" max="125" width="4.125" style="17" customWidth="1"/>
    <col min="126" max="139" width="0.875" style="17" customWidth="1"/>
    <col min="140" max="140" width="6.125" style="17" customWidth="1"/>
    <col min="141" max="16384" width="0.875" style="17" customWidth="1"/>
  </cols>
  <sheetData>
    <row r="1" s="19" customFormat="1" ht="3" customHeight="1"/>
    <row r="2" spans="1:80" s="18" customFormat="1" ht="12.75" customHeight="1">
      <c r="A2" s="5" t="s">
        <v>187</v>
      </c>
      <c r="B2" s="5"/>
      <c r="C2" s="5"/>
      <c r="D2" s="5"/>
      <c r="E2" s="5"/>
      <c r="F2" s="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="19" customFormat="1" ht="6" customHeight="1"/>
    <row r="4" s="19" customFormat="1" ht="14.25" customHeight="1"/>
    <row r="5" spans="1:140" s="19" customFormat="1" ht="14.25" customHeight="1">
      <c r="A5" s="286" t="s">
        <v>3</v>
      </c>
      <c r="B5" s="298"/>
      <c r="C5" s="298"/>
      <c r="D5" s="298"/>
      <c r="E5" s="298"/>
      <c r="F5" s="299"/>
      <c r="G5" s="286" t="s">
        <v>24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9"/>
      <c r="AB5" s="286" t="s">
        <v>185</v>
      </c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9"/>
      <c r="AP5" s="286" t="s">
        <v>186</v>
      </c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86" t="s">
        <v>106</v>
      </c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9"/>
      <c r="BR5" s="147" t="s">
        <v>0</v>
      </c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4"/>
    </row>
    <row r="6" spans="1:140" s="19" customFormat="1" ht="62.25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2"/>
      <c r="AB6" s="300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  <c r="AP6" s="300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0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2"/>
      <c r="BR6" s="215" t="s">
        <v>174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83"/>
      <c r="CF6" s="215" t="s">
        <v>181</v>
      </c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3"/>
      <c r="CV6" s="215" t="s">
        <v>18</v>
      </c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3"/>
      <c r="DK6" s="216" t="s">
        <v>19</v>
      </c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7"/>
    </row>
    <row r="7" spans="1:140" s="19" customFormat="1" ht="42" customHeight="1">
      <c r="A7" s="303"/>
      <c r="B7" s="304"/>
      <c r="C7" s="304"/>
      <c r="D7" s="304"/>
      <c r="E7" s="304"/>
      <c r="F7" s="305"/>
      <c r="G7" s="303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5"/>
      <c r="AB7" s="303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5"/>
      <c r="AP7" s="303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3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5"/>
      <c r="BR7" s="180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4"/>
      <c r="CF7" s="180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4"/>
      <c r="CV7" s="180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4"/>
      <c r="DK7" s="147" t="s">
        <v>2</v>
      </c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9"/>
      <c r="DX7" s="147" t="s">
        <v>44</v>
      </c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9"/>
    </row>
    <row r="8" spans="1:140" s="19" customFormat="1" ht="14.25" customHeight="1">
      <c r="A8" s="295">
        <v>1</v>
      </c>
      <c r="B8" s="306"/>
      <c r="C8" s="306"/>
      <c r="D8" s="306"/>
      <c r="E8" s="306"/>
      <c r="F8" s="307"/>
      <c r="G8" s="29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295">
        <v>3</v>
      </c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7"/>
      <c r="AP8" s="295">
        <v>4</v>
      </c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295">
        <v>5</v>
      </c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7"/>
      <c r="BR8" s="295">
        <v>6</v>
      </c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7"/>
      <c r="CF8" s="295">
        <v>7</v>
      </c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7"/>
      <c r="CV8" s="295">
        <v>8</v>
      </c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7"/>
      <c r="DK8" s="295">
        <v>9</v>
      </c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7"/>
      <c r="DX8" s="295">
        <v>10</v>
      </c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7"/>
    </row>
    <row r="9" spans="1:140" s="19" customFormat="1" ht="27.75" customHeight="1">
      <c r="A9" s="336" t="s">
        <v>6</v>
      </c>
      <c r="B9" s="337"/>
      <c r="C9" s="337"/>
      <c r="D9" s="337"/>
      <c r="E9" s="337"/>
      <c r="F9" s="338"/>
      <c r="G9" s="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5"/>
      <c r="AB9" s="271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71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8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8"/>
      <c r="CV9" s="271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8"/>
      <c r="DK9" s="271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8"/>
      <c r="DX9" s="271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8"/>
    </row>
    <row r="10" spans="1:140" s="19" customFormat="1" ht="23.25" customHeight="1">
      <c r="A10" s="336" t="s">
        <v>7</v>
      </c>
      <c r="B10" s="337"/>
      <c r="C10" s="337"/>
      <c r="D10" s="337"/>
      <c r="E10" s="337"/>
      <c r="F10" s="338"/>
      <c r="G10" s="4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1"/>
      <c r="AB10" s="27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71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8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71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71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8"/>
      <c r="DK10" s="271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8"/>
      <c r="DX10" s="271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8"/>
    </row>
    <row r="11" spans="1:140" s="19" customFormat="1" ht="14.25" customHeight="1">
      <c r="A11" s="339"/>
      <c r="B11" s="340"/>
      <c r="C11" s="340"/>
      <c r="D11" s="340"/>
      <c r="E11" s="340"/>
      <c r="F11" s="341"/>
      <c r="G11" s="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5"/>
      <c r="AB11" s="271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71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71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8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71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8"/>
      <c r="CV11" s="271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8"/>
      <c r="DK11" s="271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8"/>
      <c r="DX11" s="271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8"/>
    </row>
    <row r="12" spans="1:140" s="19" customFormat="1" ht="14.25" customHeight="1">
      <c r="A12" s="342" t="s">
        <v>17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4"/>
      <c r="BD12" s="271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8"/>
      <c r="BR12" s="271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271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8"/>
      <c r="CV12" s="271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8"/>
      <c r="DK12" s="271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8"/>
      <c r="DX12" s="271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8"/>
    </row>
    <row r="13" spans="1:140" ht="19.5" customHeight="1">
      <c r="A13" s="472" t="s">
        <v>254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</row>
  </sheetData>
  <sheetProtection/>
  <mergeCells count="60">
    <mergeCell ref="A13:EJ13"/>
    <mergeCell ref="A12:BC12"/>
    <mergeCell ref="DK12:DW12"/>
    <mergeCell ref="DX12:EJ12"/>
    <mergeCell ref="DK11:DW11"/>
    <mergeCell ref="DX11:EJ11"/>
    <mergeCell ref="BD12:BQ12"/>
    <mergeCell ref="BR12:CE12"/>
    <mergeCell ref="A11:F11"/>
    <mergeCell ref="H11:AA11"/>
    <mergeCell ref="CF10:CU10"/>
    <mergeCell ref="CV10:DJ10"/>
    <mergeCell ref="DK10:DW10"/>
    <mergeCell ref="DX10:EJ10"/>
    <mergeCell ref="CF12:CU12"/>
    <mergeCell ref="CV12:DJ12"/>
    <mergeCell ref="CF11:CU11"/>
    <mergeCell ref="CV11:DJ11"/>
    <mergeCell ref="AB11:AO11"/>
    <mergeCell ref="AP11:BC11"/>
    <mergeCell ref="BD11:BQ11"/>
    <mergeCell ref="BR11:CE11"/>
    <mergeCell ref="A8:F8"/>
    <mergeCell ref="G8:AA8"/>
    <mergeCell ref="A9:F9"/>
    <mergeCell ref="H9:AA9"/>
    <mergeCell ref="AB9:AO9"/>
    <mergeCell ref="AP9:BC9"/>
    <mergeCell ref="A10:F10"/>
    <mergeCell ref="H10:AA10"/>
    <mergeCell ref="AB10:AO10"/>
    <mergeCell ref="AP10:BC10"/>
    <mergeCell ref="BD10:BQ10"/>
    <mergeCell ref="BR10:CE10"/>
    <mergeCell ref="BD9:BQ9"/>
    <mergeCell ref="BR9:CE9"/>
    <mergeCell ref="CV6:DJ7"/>
    <mergeCell ref="DK6:EJ6"/>
    <mergeCell ref="CF8:CU8"/>
    <mergeCell ref="CV8:DJ8"/>
    <mergeCell ref="DK9:DW9"/>
    <mergeCell ref="DX9:EJ9"/>
    <mergeCell ref="CF9:CU9"/>
    <mergeCell ref="CV9:DJ9"/>
    <mergeCell ref="AB8:AO8"/>
    <mergeCell ref="AP8:BC8"/>
    <mergeCell ref="BD8:BQ8"/>
    <mergeCell ref="BR8:CE8"/>
    <mergeCell ref="DK8:DW8"/>
    <mergeCell ref="DX8:EJ8"/>
    <mergeCell ref="A5:F7"/>
    <mergeCell ref="G5:AA7"/>
    <mergeCell ref="AB5:AO7"/>
    <mergeCell ref="AP5:BC7"/>
    <mergeCell ref="BD5:BQ7"/>
    <mergeCell ref="BR5:EJ5"/>
    <mergeCell ref="BR6:CE7"/>
    <mergeCell ref="CF6:CU7"/>
    <mergeCell ref="DK7:DW7"/>
    <mergeCell ref="DX7:EJ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M345"/>
  <sheetViews>
    <sheetView zoomScaleSheetLayoutView="100" zoomScalePageLayoutView="0" workbookViewId="0" topLeftCell="A4">
      <selection activeCell="A17" sqref="A17:IV17"/>
    </sheetView>
  </sheetViews>
  <sheetFormatPr defaultColWidth="0.875" defaultRowHeight="12.75"/>
  <cols>
    <col min="1" max="4" width="0.875" style="21" customWidth="1"/>
    <col min="5" max="5" width="1.12109375" style="21" customWidth="1"/>
    <col min="6" max="13" width="0.875" style="21" customWidth="1"/>
    <col min="14" max="14" width="1.875" style="21" customWidth="1"/>
    <col min="15" max="53" width="0.875" style="21" customWidth="1"/>
    <col min="54" max="54" width="1.75390625" style="21" customWidth="1"/>
    <col min="55" max="60" width="0.875" style="21" customWidth="1"/>
    <col min="61" max="61" width="3.00390625" style="21" customWidth="1"/>
    <col min="62" max="99" width="0.875" style="21" customWidth="1"/>
    <col min="100" max="100" width="1.625" style="21" customWidth="1"/>
    <col min="101" max="102" width="0.875" style="21" customWidth="1"/>
    <col min="103" max="103" width="1.875" style="21" customWidth="1"/>
    <col min="104" max="104" width="1.25" style="21" customWidth="1"/>
    <col min="105" max="116" width="0.875" style="21" customWidth="1"/>
    <col min="117" max="117" width="1.875" style="21" customWidth="1"/>
    <col min="118" max="167" width="0.875" style="21" customWidth="1"/>
    <col min="168" max="168" width="3.375" style="21" customWidth="1"/>
    <col min="169" max="16384" width="0.875" style="21" customWidth="1"/>
  </cols>
  <sheetData>
    <row r="1" spans="168:187" s="22" customFormat="1" ht="14.25" customHeight="1">
      <c r="FL1" s="199" t="s">
        <v>337</v>
      </c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</row>
    <row r="2" spans="155:187" ht="14.25" customHeight="1">
      <c r="EY2" s="199" t="s">
        <v>338</v>
      </c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</row>
    <row r="4" spans="1:187" ht="12.75" customHeight="1">
      <c r="A4" s="228" t="s">
        <v>159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</row>
    <row r="5" spans="1:187" ht="12.75" customHeight="1">
      <c r="A5" s="201" t="s">
        <v>204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</row>
    <row r="6" spans="1:187" ht="12.75" customHeight="1">
      <c r="A6" s="225" t="s">
        <v>192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</row>
    <row r="8" spans="1:187" ht="23.25" customHeight="1">
      <c r="A8" s="178" t="s">
        <v>160</v>
      </c>
      <c r="B8" s="179"/>
      <c r="C8" s="179"/>
      <c r="D8" s="179"/>
      <c r="E8" s="183"/>
      <c r="F8" s="185" t="s">
        <v>203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178" t="s">
        <v>222</v>
      </c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83"/>
      <c r="BD8" s="178" t="s">
        <v>194</v>
      </c>
      <c r="BE8" s="179"/>
      <c r="BF8" s="179"/>
      <c r="BG8" s="179"/>
      <c r="BH8" s="179"/>
      <c r="BI8" s="179"/>
      <c r="BJ8" s="179"/>
      <c r="BK8" s="179"/>
      <c r="BL8" s="179"/>
      <c r="BM8" s="183"/>
      <c r="BN8" s="178" t="s">
        <v>195</v>
      </c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83"/>
      <c r="CD8" s="178" t="s">
        <v>161</v>
      </c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8" t="s">
        <v>162</v>
      </c>
      <c r="CR8" s="191"/>
      <c r="CS8" s="191"/>
      <c r="CT8" s="191"/>
      <c r="CU8" s="191"/>
      <c r="CV8" s="191"/>
      <c r="CW8" s="191"/>
      <c r="CX8" s="191"/>
      <c r="CY8" s="179"/>
      <c r="CZ8" s="179"/>
      <c r="DA8" s="179"/>
      <c r="DB8" s="150" t="s">
        <v>224</v>
      </c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8" t="s">
        <v>214</v>
      </c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83"/>
      <c r="ED8" s="211" t="s">
        <v>197</v>
      </c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4"/>
    </row>
    <row r="9" spans="1:187" ht="62.25" customHeight="1">
      <c r="A9" s="180"/>
      <c r="B9" s="181"/>
      <c r="C9" s="181"/>
      <c r="D9" s="181"/>
      <c r="E9" s="184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90"/>
      <c r="AR9" s="180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4"/>
      <c r="BD9" s="180"/>
      <c r="BE9" s="181"/>
      <c r="BF9" s="181"/>
      <c r="BG9" s="181"/>
      <c r="BH9" s="181"/>
      <c r="BI9" s="181"/>
      <c r="BJ9" s="181"/>
      <c r="BK9" s="181"/>
      <c r="BL9" s="181"/>
      <c r="BM9" s="184"/>
      <c r="BN9" s="180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4"/>
      <c r="CD9" s="180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92"/>
      <c r="CR9" s="193"/>
      <c r="CS9" s="193"/>
      <c r="CT9" s="193"/>
      <c r="CU9" s="193"/>
      <c r="CV9" s="193"/>
      <c r="CW9" s="193"/>
      <c r="CX9" s="193"/>
      <c r="CY9" s="181"/>
      <c r="CZ9" s="181"/>
      <c r="DA9" s="181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80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4"/>
      <c r="ED9" s="144" t="s">
        <v>237</v>
      </c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44" t="s">
        <v>343</v>
      </c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6"/>
      <c r="FL9" s="145" t="s">
        <v>198</v>
      </c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6"/>
    </row>
    <row r="10" spans="1:187" ht="12" customHeight="1">
      <c r="A10" s="150">
        <v>1</v>
      </c>
      <c r="B10" s="150"/>
      <c r="C10" s="150"/>
      <c r="D10" s="150"/>
      <c r="E10" s="150"/>
      <c r="F10" s="144">
        <v>2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4">
        <v>3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4">
        <v>4</v>
      </c>
      <c r="BE10" s="145"/>
      <c r="BF10" s="145"/>
      <c r="BG10" s="145"/>
      <c r="BH10" s="145"/>
      <c r="BI10" s="145"/>
      <c r="BJ10" s="145"/>
      <c r="BK10" s="145"/>
      <c r="BL10" s="145"/>
      <c r="BM10" s="146"/>
      <c r="BN10" s="144">
        <v>5</v>
      </c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6"/>
      <c r="CD10" s="144">
        <v>6</v>
      </c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50">
        <v>7</v>
      </c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45">
        <v>8</v>
      </c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6"/>
      <c r="DN10" s="144">
        <v>9</v>
      </c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6"/>
      <c r="ED10" s="144">
        <v>10</v>
      </c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4">
        <v>11</v>
      </c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6"/>
      <c r="FL10" s="145">
        <v>12</v>
      </c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6"/>
    </row>
    <row r="11" spans="1:187" ht="34.5" customHeight="1">
      <c r="A11" s="150">
        <v>1</v>
      </c>
      <c r="B11" s="150"/>
      <c r="C11" s="150"/>
      <c r="D11" s="150"/>
      <c r="E11" s="150"/>
      <c r="F11" s="168" t="s">
        <v>193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44">
        <v>121</v>
      </c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44"/>
      <c r="BE11" s="153"/>
      <c r="BF11" s="153"/>
      <c r="BG11" s="153"/>
      <c r="BH11" s="153"/>
      <c r="BI11" s="153"/>
      <c r="BJ11" s="153"/>
      <c r="BK11" s="153"/>
      <c r="BL11" s="153"/>
      <c r="BM11" s="154"/>
      <c r="BN11" s="144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53"/>
      <c r="CB11" s="153"/>
      <c r="CC11" s="154"/>
      <c r="CD11" s="144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1">
        <f>DB18</f>
        <v>5861.700000000001</v>
      </c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  <c r="DN11" s="144">
        <f>DN13+DN14+DN15+DN16</f>
        <v>562.6800000000001</v>
      </c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4"/>
      <c r="ED11" s="155">
        <f>DB11-DN11</f>
        <v>5299.02</v>
      </c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6">
        <f>ED11/DN11*100</f>
        <v>941.7466410748559</v>
      </c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9"/>
    </row>
    <row r="12" spans="1:187" ht="17.25" customHeight="1">
      <c r="A12" s="150">
        <v>2</v>
      </c>
      <c r="B12" s="150"/>
      <c r="C12" s="150"/>
      <c r="D12" s="150"/>
      <c r="E12" s="150"/>
      <c r="F12" s="168" t="s">
        <v>196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44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44"/>
      <c r="BE12" s="153"/>
      <c r="BF12" s="153"/>
      <c r="BG12" s="153"/>
      <c r="BH12" s="153"/>
      <c r="BI12" s="153"/>
      <c r="BJ12" s="153"/>
      <c r="BK12" s="153"/>
      <c r="BL12" s="153"/>
      <c r="BM12" s="154"/>
      <c r="BN12" s="144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53"/>
      <c r="CB12" s="153"/>
      <c r="CC12" s="154"/>
      <c r="CD12" s="144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2"/>
      <c r="DN12" s="144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4"/>
      <c r="ED12" s="144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6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9"/>
    </row>
    <row r="13" spans="1:187" ht="26.25" customHeight="1">
      <c r="A13" s="150">
        <v>3</v>
      </c>
      <c r="B13" s="150"/>
      <c r="C13" s="150"/>
      <c r="D13" s="150"/>
      <c r="E13" s="150"/>
      <c r="F13" s="168" t="s">
        <v>325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44">
        <v>121</v>
      </c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44"/>
      <c r="BE13" s="153"/>
      <c r="BF13" s="153"/>
      <c r="BG13" s="153"/>
      <c r="BH13" s="153"/>
      <c r="BI13" s="153"/>
      <c r="BJ13" s="153"/>
      <c r="BK13" s="153"/>
      <c r="BL13" s="153"/>
      <c r="BM13" s="154"/>
      <c r="BN13" s="144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53"/>
      <c r="CB13" s="153"/>
      <c r="CC13" s="154"/>
      <c r="CD13" s="144">
        <v>11.72</v>
      </c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0">
        <v>20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1">
        <v>1406.7</v>
      </c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2"/>
      <c r="DN13" s="144">
        <v>234.45</v>
      </c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4"/>
      <c r="ED13" s="155">
        <f>DB13-DN13</f>
        <v>1172.25</v>
      </c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6">
        <f>ED13/DN13*100</f>
        <v>500</v>
      </c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  <c r="FL13" s="159" t="s">
        <v>341</v>
      </c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1"/>
    </row>
    <row r="14" spans="1:187" ht="27" customHeight="1">
      <c r="A14" s="150">
        <v>4</v>
      </c>
      <c r="B14" s="150"/>
      <c r="C14" s="150"/>
      <c r="D14" s="150"/>
      <c r="E14" s="150"/>
      <c r="F14" s="168" t="s">
        <v>326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44">
        <v>121</v>
      </c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44"/>
      <c r="BE14" s="153"/>
      <c r="BF14" s="153"/>
      <c r="BG14" s="153"/>
      <c r="BH14" s="153"/>
      <c r="BI14" s="153"/>
      <c r="BJ14" s="153"/>
      <c r="BK14" s="153"/>
      <c r="BL14" s="153"/>
      <c r="BM14" s="154"/>
      <c r="BN14" s="144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53"/>
      <c r="CB14" s="153"/>
      <c r="CC14" s="154"/>
      <c r="CD14" s="144">
        <v>11.72</v>
      </c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0">
        <v>28</v>
      </c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1">
        <v>1969.38</v>
      </c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144">
        <v>328.23</v>
      </c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4"/>
      <c r="ED14" s="155">
        <f>DB14-DN14</f>
        <v>1641.15</v>
      </c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6">
        <f>ED14/DN14*100</f>
        <v>500</v>
      </c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8"/>
      <c r="FL14" s="162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4"/>
    </row>
    <row r="15" spans="1:187" ht="30.75" customHeight="1">
      <c r="A15" s="150">
        <v>5</v>
      </c>
      <c r="B15" s="150"/>
      <c r="C15" s="150"/>
      <c r="D15" s="150"/>
      <c r="E15" s="150"/>
      <c r="F15" s="168" t="s">
        <v>327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44">
        <v>121</v>
      </c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44"/>
      <c r="BE15" s="153"/>
      <c r="BF15" s="153"/>
      <c r="BG15" s="153"/>
      <c r="BH15" s="153"/>
      <c r="BI15" s="153"/>
      <c r="BJ15" s="153"/>
      <c r="BK15" s="153"/>
      <c r="BL15" s="153"/>
      <c r="BM15" s="154"/>
      <c r="BN15" s="144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53"/>
      <c r="CB15" s="153"/>
      <c r="CC15" s="154"/>
      <c r="CD15" s="144">
        <v>3.45</v>
      </c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0">
        <v>81.83</v>
      </c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1">
        <v>1409.97</v>
      </c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2"/>
      <c r="DN15" s="144">
        <v>0</v>
      </c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4"/>
      <c r="ED15" s="155">
        <f>DB15-DN15</f>
        <v>1409.97</v>
      </c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6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8"/>
      <c r="FL15" s="162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4"/>
    </row>
    <row r="16" spans="1:187" ht="29.25" customHeight="1">
      <c r="A16" s="150">
        <v>6</v>
      </c>
      <c r="B16" s="150"/>
      <c r="C16" s="150"/>
      <c r="D16" s="150"/>
      <c r="E16" s="150"/>
      <c r="F16" s="168" t="s">
        <v>328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44">
        <v>121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44"/>
      <c r="BE16" s="153"/>
      <c r="BF16" s="153"/>
      <c r="BG16" s="153"/>
      <c r="BH16" s="153"/>
      <c r="BI16" s="153"/>
      <c r="BJ16" s="153"/>
      <c r="BK16" s="153"/>
      <c r="BL16" s="153"/>
      <c r="BM16" s="154"/>
      <c r="BN16" s="144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53"/>
      <c r="CB16" s="153"/>
      <c r="CC16" s="154"/>
      <c r="CD16" s="144">
        <v>3.34</v>
      </c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0">
        <v>69.69</v>
      </c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1">
        <v>1075.65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44">
        <v>0</v>
      </c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4"/>
      <c r="ED16" s="155">
        <f>DB16-DN16</f>
        <v>1075.65</v>
      </c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6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8"/>
      <c r="FL16" s="165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7"/>
    </row>
    <row r="17" spans="1:187" ht="17.25" customHeight="1">
      <c r="A17" s="144">
        <v>7</v>
      </c>
      <c r="B17" s="145"/>
      <c r="C17" s="145"/>
      <c r="D17" s="145"/>
      <c r="E17" s="146"/>
      <c r="F17" s="168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3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6"/>
      <c r="BD17" s="144"/>
      <c r="BE17" s="145"/>
      <c r="BF17" s="145"/>
      <c r="BG17" s="145"/>
      <c r="BH17" s="145"/>
      <c r="BI17" s="145"/>
      <c r="BJ17" s="145"/>
      <c r="BK17" s="145"/>
      <c r="BL17" s="145"/>
      <c r="BM17" s="146"/>
      <c r="BN17" s="144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6"/>
      <c r="CD17" s="144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6"/>
      <c r="CQ17" s="144"/>
      <c r="CR17" s="145"/>
      <c r="CS17" s="145"/>
      <c r="CT17" s="145"/>
      <c r="CU17" s="145"/>
      <c r="CV17" s="145"/>
      <c r="CW17" s="145"/>
      <c r="CX17" s="145"/>
      <c r="CY17" s="145"/>
      <c r="CZ17" s="145"/>
      <c r="DA17" s="146"/>
      <c r="DB17" s="155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2"/>
      <c r="DN17" s="144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6"/>
      <c r="ED17" s="144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6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8"/>
      <c r="FL17" s="147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9"/>
    </row>
    <row r="18" spans="1:187" ht="17.25" customHeight="1">
      <c r="A18" s="175" t="s">
        <v>17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9"/>
      <c r="AR18" s="144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44"/>
      <c r="BE18" s="153"/>
      <c r="BF18" s="153"/>
      <c r="BG18" s="153"/>
      <c r="BH18" s="153"/>
      <c r="BI18" s="153"/>
      <c r="BJ18" s="153"/>
      <c r="BK18" s="153"/>
      <c r="BL18" s="153"/>
      <c r="BM18" s="154"/>
      <c r="BN18" s="144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53"/>
      <c r="CB18" s="153"/>
      <c r="CC18" s="154"/>
      <c r="CD18" s="144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1">
        <f>SUM(DB13:DM17)</f>
        <v>5861.700000000001</v>
      </c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2"/>
      <c r="DN18" s="144">
        <f>SUM(DN13:EC17)</f>
        <v>562.6800000000001</v>
      </c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4"/>
      <c r="ED18" s="155">
        <f>DB18-DN18</f>
        <v>5299.02</v>
      </c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6">
        <f>ED18/DN18*100</f>
        <v>941.7466410748559</v>
      </c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9"/>
    </row>
    <row r="19" spans="1:187" ht="12.75" customHeight="1">
      <c r="A19" s="210" t="s">
        <v>206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0"/>
    </row>
    <row r="20" spans="1:187" ht="11.25">
      <c r="A20" s="194" t="s">
        <v>205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20"/>
    </row>
    <row r="21" spans="1:187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0"/>
    </row>
    <row r="22" spans="1:187" ht="12.75" customHeight="1">
      <c r="A22" s="198" t="s">
        <v>201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</row>
    <row r="23" spans="1:187" ht="11.25" customHeight="1">
      <c r="A23" s="182" t="s">
        <v>164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</row>
    <row r="24" spans="1:187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</row>
    <row r="25" spans="1:187" ht="27.75" customHeight="1">
      <c r="A25" s="150" t="s">
        <v>160</v>
      </c>
      <c r="B25" s="150"/>
      <c r="C25" s="150"/>
      <c r="D25" s="150"/>
      <c r="E25" s="150"/>
      <c r="F25" s="144" t="s">
        <v>46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6"/>
      <c r="ES25" s="144" t="s">
        <v>163</v>
      </c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6"/>
    </row>
    <row r="26" spans="1:187" ht="11.25">
      <c r="A26" s="150">
        <v>1</v>
      </c>
      <c r="B26" s="150"/>
      <c r="C26" s="150"/>
      <c r="D26" s="150"/>
      <c r="E26" s="150"/>
      <c r="F26" s="144" t="s">
        <v>279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6"/>
      <c r="ES26" s="155">
        <v>88924500</v>
      </c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2"/>
    </row>
    <row r="27" spans="1:187" ht="11.25">
      <c r="A27" s="150">
        <v>2</v>
      </c>
      <c r="B27" s="150"/>
      <c r="C27" s="150"/>
      <c r="D27" s="150"/>
      <c r="E27" s="150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155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2"/>
    </row>
    <row r="28" spans="1:187" ht="11.25" customHeight="1">
      <c r="A28" s="175" t="s">
        <v>17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7"/>
      <c r="ES28" s="155">
        <f>ES26</f>
        <v>88924500</v>
      </c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2"/>
    </row>
    <row r="29" spans="1:187" ht="11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</row>
    <row r="30" spans="1:187" ht="11.25" customHeight="1">
      <c r="A30" s="182" t="s">
        <v>200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</row>
    <row r="31" spans="1:187" ht="6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</row>
    <row r="32" spans="1:187" ht="24.75" customHeight="1">
      <c r="A32" s="178" t="s">
        <v>160</v>
      </c>
      <c r="B32" s="179"/>
      <c r="C32" s="179"/>
      <c r="D32" s="179"/>
      <c r="E32" s="183"/>
      <c r="F32" s="185" t="s">
        <v>226</v>
      </c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7"/>
      <c r="AR32" s="178" t="s">
        <v>222</v>
      </c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83"/>
      <c r="BD32" s="178" t="s">
        <v>194</v>
      </c>
      <c r="BE32" s="179"/>
      <c r="BF32" s="179"/>
      <c r="BG32" s="179"/>
      <c r="BH32" s="179"/>
      <c r="BI32" s="179"/>
      <c r="BJ32" s="179"/>
      <c r="BK32" s="179"/>
      <c r="BL32" s="179"/>
      <c r="BM32" s="183"/>
      <c r="BN32" s="178" t="s">
        <v>195</v>
      </c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83"/>
      <c r="CD32" s="178" t="s">
        <v>199</v>
      </c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8" t="s">
        <v>165</v>
      </c>
      <c r="CR32" s="191"/>
      <c r="CS32" s="191"/>
      <c r="CT32" s="191"/>
      <c r="CU32" s="191"/>
      <c r="CV32" s="191"/>
      <c r="CW32" s="191"/>
      <c r="CX32" s="191"/>
      <c r="CY32" s="179"/>
      <c r="CZ32" s="179"/>
      <c r="DA32" s="179"/>
      <c r="DB32" s="150" t="s">
        <v>224</v>
      </c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8" t="s">
        <v>214</v>
      </c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83"/>
      <c r="ED32" s="211" t="s">
        <v>197</v>
      </c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4"/>
    </row>
    <row r="33" spans="1:187" ht="56.25" customHeight="1">
      <c r="A33" s="180"/>
      <c r="B33" s="181"/>
      <c r="C33" s="181"/>
      <c r="D33" s="181"/>
      <c r="E33" s="184"/>
      <c r="F33" s="188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90"/>
      <c r="AR33" s="180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4"/>
      <c r="BD33" s="180"/>
      <c r="BE33" s="181"/>
      <c r="BF33" s="181"/>
      <c r="BG33" s="181"/>
      <c r="BH33" s="181"/>
      <c r="BI33" s="181"/>
      <c r="BJ33" s="181"/>
      <c r="BK33" s="181"/>
      <c r="BL33" s="181"/>
      <c r="BM33" s="184"/>
      <c r="BN33" s="180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4"/>
      <c r="CD33" s="180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92"/>
      <c r="CR33" s="193"/>
      <c r="CS33" s="193"/>
      <c r="CT33" s="193"/>
      <c r="CU33" s="193"/>
      <c r="CV33" s="193"/>
      <c r="CW33" s="193"/>
      <c r="CX33" s="193"/>
      <c r="CY33" s="181"/>
      <c r="CZ33" s="181"/>
      <c r="DA33" s="181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80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4"/>
      <c r="ED33" s="144" t="s">
        <v>237</v>
      </c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44" t="s">
        <v>238</v>
      </c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  <c r="FL33" s="145" t="s">
        <v>198</v>
      </c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6"/>
    </row>
    <row r="34" spans="1:187" ht="11.25">
      <c r="A34" s="150">
        <v>1</v>
      </c>
      <c r="B34" s="150"/>
      <c r="C34" s="150"/>
      <c r="D34" s="150"/>
      <c r="E34" s="150"/>
      <c r="F34" s="144">
        <v>2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4">
        <v>3</v>
      </c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4">
        <v>4</v>
      </c>
      <c r="BE34" s="145"/>
      <c r="BF34" s="145"/>
      <c r="BG34" s="145"/>
      <c r="BH34" s="145"/>
      <c r="BI34" s="145"/>
      <c r="BJ34" s="145"/>
      <c r="BK34" s="145"/>
      <c r="BL34" s="145"/>
      <c r="BM34" s="146"/>
      <c r="BN34" s="144">
        <v>5</v>
      </c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6"/>
      <c r="CD34" s="144">
        <v>6</v>
      </c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50">
        <v>7</v>
      </c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45">
        <v>8</v>
      </c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6"/>
      <c r="DN34" s="144">
        <v>9</v>
      </c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6"/>
      <c r="ED34" s="144">
        <v>10</v>
      </c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4">
        <v>11</v>
      </c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  <c r="FL34" s="145">
        <v>12</v>
      </c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6"/>
    </row>
    <row r="35" spans="1:187" ht="12.75">
      <c r="A35" s="150">
        <v>1</v>
      </c>
      <c r="B35" s="150"/>
      <c r="C35" s="150"/>
      <c r="D35" s="150"/>
      <c r="E35" s="150"/>
      <c r="F35" s="144" t="s">
        <v>280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4">
        <v>131</v>
      </c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44"/>
      <c r="BE35" s="153"/>
      <c r="BF35" s="153"/>
      <c r="BG35" s="153"/>
      <c r="BH35" s="153"/>
      <c r="BI35" s="153"/>
      <c r="BJ35" s="153"/>
      <c r="BK35" s="153"/>
      <c r="BL35" s="153"/>
      <c r="BM35" s="154"/>
      <c r="BN35" s="144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53"/>
      <c r="CB35" s="153"/>
      <c r="CC35" s="154"/>
      <c r="CD35" s="144">
        <v>114</v>
      </c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0">
        <v>403</v>
      </c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7">
        <f>CD35*CQ35*247*0.8</f>
        <v>9078139.200000001</v>
      </c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8"/>
      <c r="DN35" s="156">
        <v>4519808.02</v>
      </c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3"/>
      <c r="ED35" s="155">
        <f>DB35-DN35</f>
        <v>4558331.180000002</v>
      </c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5">
        <f>ED35/DN35*100</f>
        <v>100.85231850179339</v>
      </c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7"/>
      <c r="FL35" s="215" t="s">
        <v>342</v>
      </c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7"/>
    </row>
    <row r="36" spans="1:187" ht="12.75">
      <c r="A36" s="150">
        <v>2</v>
      </c>
      <c r="B36" s="150"/>
      <c r="C36" s="150"/>
      <c r="D36" s="150"/>
      <c r="E36" s="150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4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44"/>
      <c r="BE36" s="153"/>
      <c r="BF36" s="153"/>
      <c r="BG36" s="153"/>
      <c r="BH36" s="153"/>
      <c r="BI36" s="153"/>
      <c r="BJ36" s="153"/>
      <c r="BK36" s="153"/>
      <c r="BL36" s="153"/>
      <c r="BM36" s="154"/>
      <c r="BN36" s="144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53"/>
      <c r="CB36" s="153"/>
      <c r="CC36" s="154"/>
      <c r="CD36" s="144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6"/>
      <c r="DN36" s="144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4"/>
      <c r="ED36" s="144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47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9"/>
      <c r="FL36" s="218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20"/>
    </row>
    <row r="37" spans="1:187" ht="25.5" customHeight="1">
      <c r="A37" s="144">
        <v>3</v>
      </c>
      <c r="B37" s="145"/>
      <c r="C37" s="145"/>
      <c r="D37" s="145"/>
      <c r="E37" s="146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6"/>
      <c r="AR37" s="144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6"/>
      <c r="BD37" s="144"/>
      <c r="BE37" s="145"/>
      <c r="BF37" s="145"/>
      <c r="BG37" s="145"/>
      <c r="BH37" s="145"/>
      <c r="BI37" s="145"/>
      <c r="BJ37" s="145"/>
      <c r="BK37" s="145"/>
      <c r="BL37" s="145"/>
      <c r="BM37" s="146"/>
      <c r="BN37" s="144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6"/>
      <c r="CD37" s="144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6"/>
      <c r="CQ37" s="144"/>
      <c r="CR37" s="145"/>
      <c r="CS37" s="145"/>
      <c r="CT37" s="145"/>
      <c r="CU37" s="145"/>
      <c r="CV37" s="145"/>
      <c r="CW37" s="145"/>
      <c r="CX37" s="145"/>
      <c r="CY37" s="145"/>
      <c r="CZ37" s="145"/>
      <c r="DA37" s="146"/>
      <c r="DB37" s="144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6"/>
      <c r="DN37" s="144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6"/>
      <c r="ED37" s="144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6"/>
      <c r="EV37" s="147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9"/>
      <c r="FL37" s="221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3"/>
    </row>
    <row r="38" spans="1:187" ht="12.75" customHeight="1">
      <c r="A38" s="144" t="s">
        <v>17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7"/>
      <c r="AR38" s="144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44"/>
      <c r="BE38" s="153"/>
      <c r="BF38" s="153"/>
      <c r="BG38" s="153"/>
      <c r="BH38" s="153"/>
      <c r="BI38" s="153"/>
      <c r="BJ38" s="153"/>
      <c r="BK38" s="153"/>
      <c r="BL38" s="153"/>
      <c r="BM38" s="154"/>
      <c r="BN38" s="144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53"/>
      <c r="CB38" s="153"/>
      <c r="CC38" s="154"/>
      <c r="CD38" s="144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7">
        <f>DB35</f>
        <v>9078139.200000001</v>
      </c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8"/>
      <c r="DN38" s="156">
        <f>DN35</f>
        <v>4519808.02</v>
      </c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4"/>
      <c r="ED38" s="144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47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9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9"/>
    </row>
    <row r="39" spans="1:187" ht="15.75" customHeight="1">
      <c r="A39" s="226" t="s">
        <v>202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</row>
    <row r="40" spans="1:187" ht="12.7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</row>
    <row r="41" spans="1:187" ht="14.25" customHeight="1">
      <c r="A41" s="198" t="s">
        <v>215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</row>
    <row r="42" spans="1:187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</row>
    <row r="43" spans="1:187" ht="21" customHeight="1">
      <c r="A43" s="150" t="s">
        <v>160</v>
      </c>
      <c r="B43" s="150"/>
      <c r="C43" s="150"/>
      <c r="D43" s="150"/>
      <c r="E43" s="150"/>
      <c r="F43" s="150" t="s">
        <v>46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44" t="s">
        <v>222</v>
      </c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4"/>
      <c r="ES43" s="144" t="s">
        <v>163</v>
      </c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6"/>
    </row>
    <row r="44" spans="1:187" ht="12.75">
      <c r="A44" s="150">
        <v>1</v>
      </c>
      <c r="B44" s="150"/>
      <c r="C44" s="150"/>
      <c r="D44" s="150"/>
      <c r="E44" s="150"/>
      <c r="F44" s="150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44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4"/>
      <c r="ES44" s="144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6"/>
    </row>
    <row r="45" spans="1:187" ht="12.75">
      <c r="A45" s="150">
        <v>2</v>
      </c>
      <c r="B45" s="150"/>
      <c r="C45" s="150"/>
      <c r="D45" s="150"/>
      <c r="E45" s="150"/>
      <c r="F45" s="150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44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4"/>
      <c r="ES45" s="144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6"/>
    </row>
    <row r="46" spans="1:187" ht="11.25" customHeight="1">
      <c r="A46" s="175" t="s">
        <v>17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7"/>
      <c r="ES46" s="144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6"/>
    </row>
    <row r="47" spans="1:187" ht="13.5" customHeight="1">
      <c r="A47" s="170" t="s">
        <v>207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</row>
    <row r="48" spans="1:187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</row>
    <row r="49" spans="1:187" ht="11.25" customHeight="1">
      <c r="A49" s="224" t="s">
        <v>208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4"/>
      <c r="FH49" s="224"/>
      <c r="FI49" s="224"/>
      <c r="FJ49" s="224"/>
      <c r="FK49" s="224"/>
      <c r="FL49" s="224"/>
      <c r="FM49" s="224"/>
      <c r="FN49" s="224"/>
      <c r="FO49" s="224"/>
      <c r="FP49" s="224"/>
      <c r="FQ49" s="224"/>
      <c r="FR49" s="224"/>
      <c r="FS49" s="224"/>
      <c r="FT49" s="224"/>
      <c r="FU49" s="224"/>
      <c r="FV49" s="224"/>
      <c r="FW49" s="224"/>
      <c r="FX49" s="224"/>
      <c r="FY49" s="224"/>
      <c r="FZ49" s="224"/>
      <c r="GA49" s="224"/>
      <c r="GB49" s="224"/>
      <c r="GC49" s="224"/>
      <c r="GD49" s="224"/>
      <c r="GE49" s="224"/>
    </row>
    <row r="50" spans="1:187" ht="11.25" customHeight="1">
      <c r="A50" s="182" t="s">
        <v>166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</row>
    <row r="51" spans="1:187" ht="5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</row>
    <row r="52" spans="1:187" ht="23.25" customHeight="1">
      <c r="A52" s="150" t="s">
        <v>160</v>
      </c>
      <c r="B52" s="150"/>
      <c r="C52" s="150"/>
      <c r="D52" s="150"/>
      <c r="E52" s="150"/>
      <c r="F52" s="144" t="s">
        <v>46</v>
      </c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6"/>
      <c r="ES52" s="144" t="s">
        <v>163</v>
      </c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6"/>
    </row>
    <row r="53" spans="1:187" ht="11.25">
      <c r="A53" s="150">
        <v>1</v>
      </c>
      <c r="B53" s="150"/>
      <c r="C53" s="150"/>
      <c r="D53" s="150"/>
      <c r="E53" s="150"/>
      <c r="F53" s="175" t="s">
        <v>281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7"/>
      <c r="ES53" s="155">
        <v>2300000</v>
      </c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2"/>
    </row>
    <row r="54" spans="1:187" ht="11.25">
      <c r="A54" s="150">
        <v>2</v>
      </c>
      <c r="B54" s="150"/>
      <c r="C54" s="150"/>
      <c r="D54" s="150"/>
      <c r="E54" s="150"/>
      <c r="F54" s="14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6"/>
      <c r="ES54" s="155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2"/>
    </row>
    <row r="55" spans="1:187" ht="11.25" customHeight="1">
      <c r="A55" s="175" t="s">
        <v>17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7"/>
      <c r="ES55" s="155">
        <f>ES53</f>
        <v>2300000</v>
      </c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2"/>
    </row>
    <row r="56" spans="1:187" ht="11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</row>
    <row r="57" spans="1:187" ht="11.25" customHeight="1">
      <c r="A57" s="182" t="s">
        <v>167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</row>
    <row r="58" spans="1:187" ht="7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</row>
    <row r="59" spans="1:187" ht="26.25" customHeight="1">
      <c r="A59" s="150" t="s">
        <v>160</v>
      </c>
      <c r="B59" s="150"/>
      <c r="C59" s="150"/>
      <c r="D59" s="150"/>
      <c r="E59" s="150"/>
      <c r="F59" s="144" t="s">
        <v>46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6"/>
      <c r="ES59" s="144" t="s">
        <v>163</v>
      </c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6"/>
    </row>
    <row r="60" spans="1:187" ht="11.25">
      <c r="A60" s="150">
        <v>1</v>
      </c>
      <c r="B60" s="150"/>
      <c r="C60" s="150"/>
      <c r="D60" s="150"/>
      <c r="E60" s="150"/>
      <c r="F60" s="144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6"/>
      <c r="ES60" s="144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6"/>
    </row>
    <row r="61" spans="1:187" ht="11.25">
      <c r="A61" s="150">
        <v>2</v>
      </c>
      <c r="B61" s="150"/>
      <c r="C61" s="150"/>
      <c r="D61" s="150"/>
      <c r="E61" s="150"/>
      <c r="F61" s="14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6"/>
      <c r="ES61" s="144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6"/>
    </row>
    <row r="62" spans="1:187" ht="11.25" customHeight="1">
      <c r="A62" s="175" t="s">
        <v>17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7"/>
      <c r="ES62" s="144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6"/>
    </row>
    <row r="63" spans="1:187" ht="11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</row>
    <row r="64" spans="1:187" ht="11.25" customHeight="1">
      <c r="A64" s="182" t="s">
        <v>168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2"/>
      <c r="FB64" s="182"/>
      <c r="FC64" s="182"/>
      <c r="FD64" s="182"/>
      <c r="FE64" s="182"/>
      <c r="FF64" s="182"/>
      <c r="FG64" s="182"/>
      <c r="FH64" s="182"/>
      <c r="FI64" s="182"/>
      <c r="FJ64" s="182"/>
      <c r="FK64" s="182"/>
      <c r="FL64" s="182"/>
      <c r="FM64" s="182"/>
      <c r="FN64" s="182"/>
      <c r="FO64" s="182"/>
      <c r="FP64" s="182"/>
      <c r="FQ64" s="182"/>
      <c r="FR64" s="182"/>
      <c r="FS64" s="182"/>
      <c r="FT64" s="182"/>
      <c r="FU64" s="182"/>
      <c r="FV64" s="182"/>
      <c r="FW64" s="182"/>
      <c r="FX64" s="182"/>
      <c r="FY64" s="182"/>
      <c r="FZ64" s="182"/>
      <c r="GA64" s="182"/>
      <c r="GB64" s="182"/>
      <c r="GC64" s="182"/>
      <c r="GD64" s="182"/>
      <c r="GE64" s="182"/>
    </row>
    <row r="65" spans="1:187" ht="4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</row>
    <row r="66" spans="1:187" ht="21" customHeight="1">
      <c r="A66" s="150" t="s">
        <v>160</v>
      </c>
      <c r="B66" s="150"/>
      <c r="C66" s="150"/>
      <c r="D66" s="150"/>
      <c r="E66" s="150"/>
      <c r="F66" s="144" t="s">
        <v>46</v>
      </c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6"/>
      <c r="ES66" s="144" t="s">
        <v>163</v>
      </c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6"/>
    </row>
    <row r="67" spans="1:187" ht="11.25">
      <c r="A67" s="150">
        <v>1</v>
      </c>
      <c r="B67" s="150"/>
      <c r="C67" s="150"/>
      <c r="D67" s="150"/>
      <c r="E67" s="150"/>
      <c r="F67" s="14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6"/>
      <c r="ES67" s="144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6"/>
    </row>
    <row r="68" spans="1:187" ht="11.25">
      <c r="A68" s="150">
        <v>2</v>
      </c>
      <c r="B68" s="150"/>
      <c r="C68" s="150"/>
      <c r="D68" s="150"/>
      <c r="E68" s="150"/>
      <c r="F68" s="14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6"/>
      <c r="ES68" s="144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6"/>
    </row>
    <row r="69" spans="1:187" ht="11.25" customHeight="1">
      <c r="A69" s="175" t="s">
        <v>17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7"/>
      <c r="ES69" s="144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6"/>
    </row>
    <row r="70" spans="1:187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</row>
    <row r="71" spans="1:187" ht="11.25" customHeight="1">
      <c r="A71" s="182" t="s">
        <v>169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2"/>
      <c r="FB71" s="182"/>
      <c r="FC71" s="182"/>
      <c r="FD71" s="182"/>
      <c r="FE71" s="182"/>
      <c r="FF71" s="182"/>
      <c r="FG71" s="182"/>
      <c r="FH71" s="182"/>
      <c r="FI71" s="182"/>
      <c r="FJ71" s="182"/>
      <c r="FK71" s="182"/>
      <c r="FL71" s="182"/>
      <c r="FM71" s="182"/>
      <c r="FN71" s="182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82"/>
      <c r="GB71" s="182"/>
      <c r="GC71" s="182"/>
      <c r="GD71" s="182"/>
      <c r="GE71" s="182"/>
    </row>
    <row r="72" spans="1:187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</row>
    <row r="73" spans="1:187" ht="22.5" customHeight="1">
      <c r="A73" s="150" t="s">
        <v>160</v>
      </c>
      <c r="B73" s="150"/>
      <c r="C73" s="150"/>
      <c r="D73" s="150"/>
      <c r="E73" s="150"/>
      <c r="F73" s="144" t="s">
        <v>46</v>
      </c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6"/>
      <c r="ES73" s="144" t="s">
        <v>163</v>
      </c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6"/>
    </row>
    <row r="74" spans="1:187" ht="11.25">
      <c r="A74" s="150">
        <v>1</v>
      </c>
      <c r="B74" s="150"/>
      <c r="C74" s="150"/>
      <c r="D74" s="150"/>
      <c r="E74" s="150"/>
      <c r="F74" s="144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6"/>
      <c r="ES74" s="144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6"/>
    </row>
    <row r="75" spans="1:187" ht="11.25">
      <c r="A75" s="150">
        <v>2</v>
      </c>
      <c r="B75" s="150"/>
      <c r="C75" s="150"/>
      <c r="D75" s="150"/>
      <c r="E75" s="150"/>
      <c r="F75" s="144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6"/>
      <c r="ES75" s="144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6"/>
    </row>
    <row r="76" spans="1:187" ht="11.25" customHeight="1">
      <c r="A76" s="175" t="s">
        <v>17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7"/>
      <c r="ES76" s="144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6"/>
    </row>
    <row r="78" spans="1:187" ht="11.25">
      <c r="A78" s="225" t="s">
        <v>210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</row>
    <row r="79" ht="6" customHeight="1"/>
    <row r="80" spans="1:187" ht="21" customHeight="1">
      <c r="A80" s="150" t="s">
        <v>160</v>
      </c>
      <c r="B80" s="150"/>
      <c r="C80" s="150"/>
      <c r="D80" s="150"/>
      <c r="E80" s="150"/>
      <c r="F80" s="150" t="s">
        <v>46</v>
      </c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44" t="s">
        <v>222</v>
      </c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4"/>
      <c r="ES80" s="144" t="s">
        <v>163</v>
      </c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6"/>
    </row>
    <row r="81" spans="1:187" ht="12.75">
      <c r="A81" s="150">
        <v>1</v>
      </c>
      <c r="B81" s="150"/>
      <c r="C81" s="150"/>
      <c r="D81" s="150"/>
      <c r="E81" s="150"/>
      <c r="F81" s="150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44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4"/>
      <c r="ES81" s="144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6"/>
    </row>
    <row r="82" spans="1:187" ht="12.75">
      <c r="A82" s="150">
        <v>2</v>
      </c>
      <c r="B82" s="150"/>
      <c r="C82" s="150"/>
      <c r="D82" s="150"/>
      <c r="E82" s="150"/>
      <c r="F82" s="150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44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4"/>
      <c r="ES82" s="144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6"/>
    </row>
    <row r="83" spans="1:187" ht="11.25" customHeight="1">
      <c r="A83" s="144" t="s">
        <v>17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6"/>
      <c r="ES83" s="144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6"/>
    </row>
    <row r="84" spans="1:187" ht="16.5" customHeight="1">
      <c r="A84" s="170" t="s">
        <v>209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1"/>
    </row>
    <row r="86" spans="1:187" ht="12">
      <c r="A86" s="198" t="s">
        <v>212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198"/>
      <c r="FQ86" s="198"/>
      <c r="FR86" s="198"/>
      <c r="FS86" s="198"/>
      <c r="FT86" s="198"/>
      <c r="FU86" s="198"/>
      <c r="FV86" s="198"/>
      <c r="FW86" s="198"/>
      <c r="FX86" s="198"/>
      <c r="FY86" s="198"/>
      <c r="FZ86" s="198"/>
      <c r="GA86" s="198"/>
      <c r="GB86" s="198"/>
      <c r="GC86" s="198"/>
      <c r="GD86" s="198"/>
      <c r="GE86" s="198"/>
    </row>
    <row r="87" spans="1:187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</row>
    <row r="88" spans="1:187" ht="32.25" customHeight="1">
      <c r="A88" s="150" t="s">
        <v>160</v>
      </c>
      <c r="B88" s="150"/>
      <c r="C88" s="150"/>
      <c r="D88" s="150"/>
      <c r="E88" s="150"/>
      <c r="F88" s="150" t="s">
        <v>46</v>
      </c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44" t="s">
        <v>222</v>
      </c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4"/>
      <c r="ES88" s="144" t="s">
        <v>163</v>
      </c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6"/>
    </row>
    <row r="89" spans="1:187" ht="14.25" customHeight="1">
      <c r="A89" s="150">
        <v>1</v>
      </c>
      <c r="B89" s="150"/>
      <c r="C89" s="150"/>
      <c r="D89" s="150"/>
      <c r="E89" s="150"/>
      <c r="F89" s="150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44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4"/>
      <c r="ES89" s="144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6"/>
    </row>
    <row r="90" spans="1:187" ht="12.75">
      <c r="A90" s="150">
        <v>2</v>
      </c>
      <c r="B90" s="150"/>
      <c r="C90" s="150"/>
      <c r="D90" s="150"/>
      <c r="E90" s="150"/>
      <c r="F90" s="15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44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4"/>
      <c r="ES90" s="144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6"/>
    </row>
    <row r="91" spans="1:187" ht="11.25" customHeight="1">
      <c r="A91" s="175" t="s">
        <v>17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  <c r="EP91" s="176"/>
      <c r="EQ91" s="176"/>
      <c r="ER91" s="177"/>
      <c r="ES91" s="144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6"/>
    </row>
    <row r="92" spans="1:187" ht="17.25" customHeight="1">
      <c r="A92" s="170" t="s">
        <v>211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</row>
    <row r="93" spans="1:195" ht="11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</row>
    <row r="94" spans="1:195" ht="12">
      <c r="A94" s="201" t="s">
        <v>213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5"/>
      <c r="GG94" s="25"/>
      <c r="GH94" s="25"/>
      <c r="GI94" s="25"/>
      <c r="GJ94" s="25"/>
      <c r="GK94" s="25"/>
      <c r="GL94" s="25"/>
      <c r="GM94" s="25"/>
    </row>
    <row r="95" spans="188:195" ht="6.75" customHeight="1">
      <c r="GF95" s="25"/>
      <c r="GG95" s="25"/>
      <c r="GH95" s="25"/>
      <c r="GI95" s="25"/>
      <c r="GJ95" s="25"/>
      <c r="GK95" s="25"/>
      <c r="GL95" s="25"/>
      <c r="GM95" s="25"/>
    </row>
    <row r="96" spans="1:195" ht="27.75" customHeight="1">
      <c r="A96" s="185" t="s">
        <v>160</v>
      </c>
      <c r="B96" s="186"/>
      <c r="C96" s="186"/>
      <c r="D96" s="186"/>
      <c r="E96" s="187"/>
      <c r="F96" s="185" t="s">
        <v>46</v>
      </c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7"/>
      <c r="AR96" s="178" t="s">
        <v>222</v>
      </c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83"/>
      <c r="BD96" s="178" t="s">
        <v>194</v>
      </c>
      <c r="BE96" s="179"/>
      <c r="BF96" s="179"/>
      <c r="BG96" s="179"/>
      <c r="BH96" s="179"/>
      <c r="BI96" s="179"/>
      <c r="BJ96" s="179"/>
      <c r="BK96" s="179"/>
      <c r="BL96" s="179"/>
      <c r="BM96" s="183"/>
      <c r="BN96" s="178" t="s">
        <v>195</v>
      </c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83"/>
      <c r="CD96" s="178" t="s">
        <v>231</v>
      </c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8" t="s">
        <v>114</v>
      </c>
      <c r="CR96" s="191"/>
      <c r="CS96" s="191"/>
      <c r="CT96" s="191"/>
      <c r="CU96" s="191"/>
      <c r="CV96" s="191"/>
      <c r="CW96" s="191"/>
      <c r="CX96" s="191"/>
      <c r="CY96" s="179"/>
      <c r="CZ96" s="179"/>
      <c r="DA96" s="179"/>
      <c r="DB96" s="150" t="s">
        <v>224</v>
      </c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8" t="s">
        <v>214</v>
      </c>
      <c r="DO96" s="179"/>
      <c r="DP96" s="179"/>
      <c r="DQ96" s="179"/>
      <c r="DR96" s="179"/>
      <c r="DS96" s="179"/>
      <c r="DT96" s="179"/>
      <c r="DU96" s="179"/>
      <c r="DV96" s="179"/>
      <c r="DW96" s="179"/>
      <c r="DX96" s="179"/>
      <c r="DY96" s="179"/>
      <c r="DZ96" s="179"/>
      <c r="EA96" s="179"/>
      <c r="EB96" s="179"/>
      <c r="EC96" s="183"/>
      <c r="ED96" s="211" t="s">
        <v>197</v>
      </c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3"/>
      <c r="FM96" s="213"/>
      <c r="FN96" s="213"/>
      <c r="FO96" s="213"/>
      <c r="FP96" s="213"/>
      <c r="FQ96" s="213"/>
      <c r="FR96" s="213"/>
      <c r="FS96" s="213"/>
      <c r="FT96" s="213"/>
      <c r="FU96" s="213"/>
      <c r="FV96" s="213"/>
      <c r="FW96" s="213"/>
      <c r="FX96" s="213"/>
      <c r="FY96" s="213"/>
      <c r="FZ96" s="213"/>
      <c r="GA96" s="213"/>
      <c r="GB96" s="213"/>
      <c r="GC96" s="213"/>
      <c r="GD96" s="213"/>
      <c r="GE96" s="214"/>
      <c r="GF96" s="25"/>
      <c r="GG96" s="25"/>
      <c r="GH96" s="25"/>
      <c r="GI96" s="25"/>
      <c r="GJ96" s="25"/>
      <c r="GK96" s="25"/>
      <c r="GL96" s="25"/>
      <c r="GM96" s="25"/>
    </row>
    <row r="97" spans="1:195" ht="50.25" customHeight="1">
      <c r="A97" s="188"/>
      <c r="B97" s="189"/>
      <c r="C97" s="189"/>
      <c r="D97" s="189"/>
      <c r="E97" s="190"/>
      <c r="F97" s="188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90"/>
      <c r="AR97" s="180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4"/>
      <c r="BD97" s="180"/>
      <c r="BE97" s="181"/>
      <c r="BF97" s="181"/>
      <c r="BG97" s="181"/>
      <c r="BH97" s="181"/>
      <c r="BI97" s="181"/>
      <c r="BJ97" s="181"/>
      <c r="BK97" s="181"/>
      <c r="BL97" s="181"/>
      <c r="BM97" s="184"/>
      <c r="BN97" s="180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4"/>
      <c r="CD97" s="180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92"/>
      <c r="CR97" s="193"/>
      <c r="CS97" s="193"/>
      <c r="CT97" s="193"/>
      <c r="CU97" s="193"/>
      <c r="CV97" s="193"/>
      <c r="CW97" s="193"/>
      <c r="CX97" s="193"/>
      <c r="CY97" s="181"/>
      <c r="CZ97" s="181"/>
      <c r="DA97" s="181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80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4"/>
      <c r="ED97" s="144" t="s">
        <v>237</v>
      </c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44" t="s">
        <v>238</v>
      </c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6"/>
      <c r="FL97" s="145" t="s">
        <v>198</v>
      </c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6"/>
      <c r="GF97" s="25"/>
      <c r="GG97" s="25"/>
      <c r="GH97" s="25"/>
      <c r="GI97" s="25"/>
      <c r="GJ97" s="25"/>
      <c r="GK97" s="25"/>
      <c r="GL97" s="25"/>
      <c r="GM97" s="25"/>
    </row>
    <row r="98" spans="1:195" ht="11.25">
      <c r="A98" s="150">
        <v>1</v>
      </c>
      <c r="B98" s="150"/>
      <c r="C98" s="150"/>
      <c r="D98" s="150"/>
      <c r="E98" s="150"/>
      <c r="F98" s="144">
        <v>2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4">
        <v>3</v>
      </c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4">
        <v>4</v>
      </c>
      <c r="BE98" s="145"/>
      <c r="BF98" s="145"/>
      <c r="BG98" s="145"/>
      <c r="BH98" s="145"/>
      <c r="BI98" s="145"/>
      <c r="BJ98" s="145"/>
      <c r="BK98" s="145"/>
      <c r="BL98" s="145"/>
      <c r="BM98" s="146"/>
      <c r="BN98" s="144">
        <v>5</v>
      </c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6"/>
      <c r="CD98" s="144">
        <v>6</v>
      </c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50">
        <v>7</v>
      </c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45">
        <v>8</v>
      </c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6"/>
      <c r="DN98" s="144">
        <v>9</v>
      </c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6"/>
      <c r="ED98" s="144">
        <v>10</v>
      </c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4">
        <v>11</v>
      </c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6"/>
      <c r="FL98" s="145">
        <v>12</v>
      </c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6"/>
      <c r="GF98" s="25"/>
      <c r="GG98" s="25"/>
      <c r="GH98" s="25"/>
      <c r="GI98" s="25"/>
      <c r="GJ98" s="25"/>
      <c r="GK98" s="25"/>
      <c r="GL98" s="25"/>
      <c r="GM98" s="25"/>
    </row>
    <row r="99" spans="1:195" ht="12.75">
      <c r="A99" s="150">
        <v>1</v>
      </c>
      <c r="B99" s="150"/>
      <c r="C99" s="150"/>
      <c r="D99" s="150"/>
      <c r="E99" s="150"/>
      <c r="F99" s="144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4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44"/>
      <c r="BE99" s="153"/>
      <c r="BF99" s="153"/>
      <c r="BG99" s="153"/>
      <c r="BH99" s="153"/>
      <c r="BI99" s="153"/>
      <c r="BJ99" s="153"/>
      <c r="BK99" s="153"/>
      <c r="BL99" s="153"/>
      <c r="BM99" s="154"/>
      <c r="BN99" s="144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53"/>
      <c r="CB99" s="153"/>
      <c r="CC99" s="154"/>
      <c r="CD99" s="144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6"/>
      <c r="DN99" s="144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4"/>
      <c r="ED99" s="144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95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4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4"/>
      <c r="GF99" s="25"/>
      <c r="GG99" s="25"/>
      <c r="GH99" s="25"/>
      <c r="GI99" s="25"/>
      <c r="GJ99" s="25"/>
      <c r="GK99" s="25"/>
      <c r="GL99" s="25"/>
      <c r="GM99" s="25"/>
    </row>
    <row r="100" spans="1:195" ht="12.75">
      <c r="A100" s="150">
        <v>2</v>
      </c>
      <c r="B100" s="150"/>
      <c r="C100" s="150"/>
      <c r="D100" s="150"/>
      <c r="E100" s="150"/>
      <c r="F100" s="144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4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44"/>
      <c r="BE100" s="153"/>
      <c r="BF100" s="153"/>
      <c r="BG100" s="153"/>
      <c r="BH100" s="153"/>
      <c r="BI100" s="153"/>
      <c r="BJ100" s="153"/>
      <c r="BK100" s="153"/>
      <c r="BL100" s="153"/>
      <c r="BM100" s="154"/>
      <c r="BN100" s="144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53"/>
      <c r="CB100" s="153"/>
      <c r="CC100" s="154"/>
      <c r="CD100" s="144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6"/>
      <c r="DN100" s="144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4"/>
      <c r="ED100" s="144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95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4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4"/>
      <c r="GF100" s="25"/>
      <c r="GG100" s="25"/>
      <c r="GH100" s="25"/>
      <c r="GI100" s="25"/>
      <c r="GJ100" s="25"/>
      <c r="GK100" s="25"/>
      <c r="GL100" s="25"/>
      <c r="GM100" s="25"/>
    </row>
    <row r="101" spans="1:195" ht="12.75">
      <c r="A101" s="150">
        <v>3</v>
      </c>
      <c r="B101" s="150"/>
      <c r="C101" s="150"/>
      <c r="D101" s="150"/>
      <c r="E101" s="150"/>
      <c r="F101" s="144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4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44"/>
      <c r="BE101" s="153"/>
      <c r="BF101" s="153"/>
      <c r="BG101" s="153"/>
      <c r="BH101" s="153"/>
      <c r="BI101" s="153"/>
      <c r="BJ101" s="153"/>
      <c r="BK101" s="153"/>
      <c r="BL101" s="153"/>
      <c r="BM101" s="154"/>
      <c r="BN101" s="144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53"/>
      <c r="CB101" s="153"/>
      <c r="CC101" s="154"/>
      <c r="CD101" s="144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6"/>
      <c r="DN101" s="144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4"/>
      <c r="ED101" s="144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95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4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4"/>
      <c r="GF101" s="25"/>
      <c r="GG101" s="25"/>
      <c r="GH101" s="25"/>
      <c r="GI101" s="25"/>
      <c r="GJ101" s="25"/>
      <c r="GK101" s="25"/>
      <c r="GL101" s="25"/>
      <c r="GM101" s="25"/>
    </row>
    <row r="102" spans="1:195" ht="12.75">
      <c r="A102" s="150"/>
      <c r="B102" s="150"/>
      <c r="C102" s="150"/>
      <c r="D102" s="150"/>
      <c r="E102" s="150"/>
      <c r="F102" s="168" t="s">
        <v>17</v>
      </c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44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44"/>
      <c r="BE102" s="153"/>
      <c r="BF102" s="153"/>
      <c r="BG102" s="153"/>
      <c r="BH102" s="153"/>
      <c r="BI102" s="153"/>
      <c r="BJ102" s="153"/>
      <c r="BK102" s="153"/>
      <c r="BL102" s="153"/>
      <c r="BM102" s="154"/>
      <c r="BN102" s="144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53"/>
      <c r="CB102" s="153"/>
      <c r="CC102" s="154"/>
      <c r="CD102" s="144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6"/>
      <c r="DN102" s="144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4"/>
      <c r="ED102" s="144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95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4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4"/>
      <c r="GF102" s="25"/>
      <c r="GG102" s="25"/>
      <c r="GH102" s="25"/>
      <c r="GI102" s="25"/>
      <c r="GJ102" s="25"/>
      <c r="GK102" s="25"/>
      <c r="GL102" s="25"/>
      <c r="GM102" s="25"/>
    </row>
    <row r="103" spans="1:195" ht="29.25" customHeight="1">
      <c r="A103" s="170" t="s">
        <v>223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25"/>
      <c r="GG103" s="25"/>
      <c r="GH103" s="25"/>
      <c r="GI103" s="25"/>
      <c r="GJ103" s="25"/>
      <c r="GK103" s="25"/>
      <c r="GL103" s="25"/>
      <c r="GM103" s="25"/>
    </row>
    <row r="104" spans="1:195" ht="11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</row>
    <row r="105" spans="1:195" ht="12">
      <c r="A105" s="201" t="s">
        <v>225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5"/>
      <c r="GG105" s="25"/>
      <c r="GH105" s="25"/>
      <c r="GI105" s="25"/>
      <c r="GJ105" s="25"/>
      <c r="GK105" s="25"/>
      <c r="GL105" s="25"/>
      <c r="GM105" s="25"/>
    </row>
    <row r="106" spans="188:195" ht="11.25">
      <c r="GF106" s="25"/>
      <c r="GG106" s="25"/>
      <c r="GH106" s="25"/>
      <c r="GI106" s="25"/>
      <c r="GJ106" s="25"/>
      <c r="GK106" s="25"/>
      <c r="GL106" s="25"/>
      <c r="GM106" s="25"/>
    </row>
    <row r="107" spans="1:195" ht="27.75" customHeight="1">
      <c r="A107" s="150" t="s">
        <v>160</v>
      </c>
      <c r="B107" s="150"/>
      <c r="C107" s="150"/>
      <c r="D107" s="150"/>
      <c r="E107" s="150"/>
      <c r="F107" s="144" t="s">
        <v>46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6"/>
      <c r="ES107" s="144" t="s">
        <v>163</v>
      </c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6"/>
      <c r="GF107" s="25"/>
      <c r="GG107" s="25"/>
      <c r="GH107" s="25"/>
      <c r="GI107" s="25"/>
      <c r="GJ107" s="25"/>
      <c r="GK107" s="25"/>
      <c r="GL107" s="25"/>
      <c r="GM107" s="25"/>
    </row>
    <row r="108" spans="1:195" ht="12.75" customHeight="1">
      <c r="A108" s="150">
        <v>1</v>
      </c>
      <c r="B108" s="150"/>
      <c r="C108" s="150"/>
      <c r="D108" s="150"/>
      <c r="E108" s="150"/>
      <c r="F108" s="144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6"/>
      <c r="ES108" s="144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6"/>
      <c r="GF108" s="25"/>
      <c r="GG108" s="25"/>
      <c r="GH108" s="25"/>
      <c r="GI108" s="25"/>
      <c r="GJ108" s="25"/>
      <c r="GK108" s="25"/>
      <c r="GL108" s="25"/>
      <c r="GM108" s="25"/>
    </row>
    <row r="109" spans="1:195" ht="11.25">
      <c r="A109" s="150">
        <v>2</v>
      </c>
      <c r="B109" s="150"/>
      <c r="C109" s="150"/>
      <c r="D109" s="150"/>
      <c r="E109" s="150"/>
      <c r="F109" s="144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6"/>
      <c r="ES109" s="144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6"/>
      <c r="GF109" s="25"/>
      <c r="GG109" s="25"/>
      <c r="GH109" s="25"/>
      <c r="GI109" s="25"/>
      <c r="GJ109" s="25"/>
      <c r="GK109" s="25"/>
      <c r="GL109" s="25"/>
      <c r="GM109" s="25"/>
    </row>
    <row r="110" spans="1:195" ht="11.25">
      <c r="A110" s="175" t="s">
        <v>17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6"/>
      <c r="EK110" s="176"/>
      <c r="EL110" s="176"/>
      <c r="EM110" s="176"/>
      <c r="EN110" s="176"/>
      <c r="EO110" s="176"/>
      <c r="EP110" s="176"/>
      <c r="EQ110" s="176"/>
      <c r="ER110" s="177"/>
      <c r="ES110" s="144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6"/>
      <c r="GF110" s="25"/>
      <c r="GG110" s="25"/>
      <c r="GH110" s="25"/>
      <c r="GI110" s="25"/>
      <c r="GJ110" s="25"/>
      <c r="GK110" s="25"/>
      <c r="GL110" s="25"/>
      <c r="GM110" s="25"/>
    </row>
    <row r="111" spans="1:195" ht="22.5" customHeight="1">
      <c r="A111" s="170" t="s">
        <v>264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25"/>
      <c r="GG111" s="25"/>
      <c r="GH111" s="25"/>
      <c r="GI111" s="25"/>
      <c r="GJ111" s="25"/>
      <c r="GK111" s="25"/>
      <c r="GL111" s="25"/>
      <c r="GM111" s="25"/>
    </row>
    <row r="112" spans="1:195" ht="12.75">
      <c r="A112" s="172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3"/>
      <c r="FL112" s="173"/>
      <c r="FM112" s="173"/>
      <c r="FN112" s="173"/>
      <c r="FO112" s="173"/>
      <c r="FP112" s="173"/>
      <c r="FQ112" s="173"/>
      <c r="FR112" s="173"/>
      <c r="FS112" s="173"/>
      <c r="FT112" s="173"/>
      <c r="FU112" s="173"/>
      <c r="FV112" s="173"/>
      <c r="FW112" s="173"/>
      <c r="FX112" s="173"/>
      <c r="FY112" s="173"/>
      <c r="FZ112" s="173"/>
      <c r="GA112" s="173"/>
      <c r="GB112" s="173"/>
      <c r="GC112" s="173"/>
      <c r="GD112" s="173"/>
      <c r="GE112" s="173"/>
      <c r="GF112" s="25"/>
      <c r="GG112" s="25"/>
      <c r="GH112" s="25"/>
      <c r="GI112" s="25"/>
      <c r="GJ112" s="25"/>
      <c r="GK112" s="25"/>
      <c r="GL112" s="25"/>
      <c r="GM112" s="25"/>
    </row>
    <row r="113" spans="1:195" ht="11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</row>
    <row r="114" spans="1:195" ht="11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</row>
    <row r="115" spans="1:195" ht="11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</row>
    <row r="116" spans="1:195" ht="11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</row>
    <row r="117" spans="1:195" ht="11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</row>
    <row r="118" spans="1:195" ht="11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</row>
    <row r="119" spans="1:195" ht="11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</row>
    <row r="120" spans="1:195" ht="11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</row>
    <row r="121" spans="1:195" ht="11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</row>
    <row r="122" spans="1:195" ht="11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</row>
    <row r="123" spans="1:195" ht="11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</row>
    <row r="124" spans="1:195" ht="11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</row>
    <row r="125" spans="1:195" ht="11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</row>
    <row r="126" spans="1:195" ht="11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</row>
    <row r="127" spans="1:195" ht="11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</row>
    <row r="128" spans="1:195" ht="11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</row>
    <row r="129" spans="1:195" ht="11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</row>
    <row r="130" spans="1:195" ht="11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</row>
    <row r="131" spans="1:195" ht="11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</row>
    <row r="132" spans="1:195" ht="11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</row>
    <row r="133" spans="1:195" ht="11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</row>
    <row r="134" spans="1:195" ht="11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</row>
    <row r="135" spans="1:195" ht="11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</row>
    <row r="136" spans="1:195" ht="11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</row>
    <row r="137" spans="1:195" ht="11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</row>
    <row r="138" spans="1:195" ht="11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</row>
    <row r="139" spans="1:195" ht="11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</row>
    <row r="140" spans="1:195" ht="11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</row>
    <row r="141" spans="1:195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</row>
    <row r="142" spans="1:195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</row>
    <row r="143" spans="1:195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</row>
    <row r="144" spans="1:195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</row>
    <row r="145" spans="1:195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</row>
    <row r="146" spans="1:195" ht="11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</row>
    <row r="147" spans="1:195" ht="11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</row>
    <row r="148" spans="1:195" ht="11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</row>
    <row r="149" spans="1:195" ht="11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</row>
    <row r="150" spans="1:195" ht="11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</row>
    <row r="151" spans="1:195" ht="11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</row>
    <row r="152" spans="1:195" ht="11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</row>
    <row r="153" spans="1:195" ht="11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</row>
    <row r="154" spans="1:195" ht="11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</row>
    <row r="155" spans="1:195" ht="11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</row>
    <row r="156" spans="1:195" ht="11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</row>
    <row r="157" spans="1:195" ht="11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</row>
    <row r="158" spans="1:195" ht="11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</row>
    <row r="159" spans="1:195" ht="11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</row>
    <row r="160" spans="1:195" ht="11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</row>
    <row r="161" spans="1:195" ht="11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</row>
    <row r="162" spans="1:195" ht="11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</row>
    <row r="163" spans="1:195" ht="11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</row>
    <row r="164" spans="1:195" ht="11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</row>
    <row r="165" spans="1:195" ht="11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</row>
    <row r="166" spans="1:195" ht="11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</row>
    <row r="167" spans="1:195" ht="11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</row>
    <row r="168" spans="1:195" ht="11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</row>
    <row r="169" spans="1:195" ht="11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</row>
    <row r="170" spans="1:195" ht="11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</row>
    <row r="171" spans="1:195" ht="11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</row>
    <row r="172" spans="1:195" ht="11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</row>
    <row r="173" spans="1:195" ht="11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</row>
    <row r="174" spans="1:195" ht="11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</row>
    <row r="175" spans="1:195" ht="11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</row>
    <row r="176" spans="1:195" ht="11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</row>
    <row r="177" spans="1:195" ht="11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</row>
    <row r="178" spans="1:195" ht="11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</row>
    <row r="179" spans="1:195" ht="11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</row>
    <row r="180" spans="1:195" ht="11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</row>
    <row r="181" spans="1:195" ht="11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</row>
    <row r="182" spans="1:195" ht="11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</row>
    <row r="183" spans="1:195" ht="11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</row>
    <row r="184" spans="1:195" ht="11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</row>
    <row r="185" spans="1:195" ht="11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</row>
    <row r="186" spans="1:195" ht="11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</row>
    <row r="187" spans="1:195" ht="11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</row>
    <row r="188" spans="1:195" ht="11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</row>
    <row r="189" spans="1:195" ht="11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</row>
    <row r="190" spans="1:195" ht="11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</row>
    <row r="191" spans="1:195" ht="11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</row>
    <row r="192" spans="1:195" ht="11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</row>
    <row r="193" spans="1:195" ht="11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</row>
    <row r="194" spans="1:195" ht="11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</row>
    <row r="195" spans="1:195" ht="11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</row>
    <row r="196" spans="1:195" ht="11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</row>
    <row r="197" spans="1:195" ht="11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</row>
    <row r="198" spans="1:195" ht="11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</row>
    <row r="199" spans="1:195" ht="11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</row>
    <row r="200" spans="1:195" ht="11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</row>
    <row r="201" spans="1:195" ht="11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</row>
    <row r="202" spans="1:195" ht="11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</row>
    <row r="203" spans="1:195" ht="11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</row>
    <row r="204" spans="1:195" ht="11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</row>
    <row r="205" spans="1:195" ht="11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</row>
    <row r="206" spans="1:195" ht="11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</row>
    <row r="207" spans="1:195" ht="11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</row>
    <row r="208" spans="1:195" ht="11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</row>
    <row r="209" spans="1:195" ht="11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</row>
    <row r="210" spans="1:195" ht="11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</row>
    <row r="211" spans="1:195" ht="11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</row>
    <row r="212" spans="1:195" ht="11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</row>
    <row r="213" spans="1:195" ht="11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</row>
    <row r="214" spans="1:195" ht="11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</row>
    <row r="215" spans="1:195" ht="11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</row>
    <row r="216" spans="1:195" ht="11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</row>
    <row r="217" spans="1:195" ht="11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</row>
    <row r="218" spans="1:195" ht="11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</row>
    <row r="219" spans="1:195" ht="11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</row>
    <row r="220" spans="1:195" ht="11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</row>
    <row r="221" spans="1:195" ht="11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</row>
    <row r="222" spans="1:195" ht="11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</row>
    <row r="223" spans="1:195" ht="11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</row>
    <row r="224" spans="1:195" ht="11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</row>
    <row r="225" spans="1:195" ht="11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</row>
    <row r="226" spans="1:195" ht="11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</row>
    <row r="227" spans="1:195" ht="11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</row>
    <row r="228" spans="1:195" ht="11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</row>
    <row r="229" spans="1:195" ht="11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</row>
    <row r="230" spans="1:195" ht="11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</row>
    <row r="231" spans="1:195" ht="11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</row>
    <row r="232" spans="1:195" ht="11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</row>
    <row r="233" spans="1:195" ht="11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</row>
    <row r="234" spans="1:195" ht="11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</row>
    <row r="235" spans="1:195" ht="11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</row>
    <row r="236" spans="1:195" ht="11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</row>
    <row r="237" spans="1:195" ht="11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</row>
    <row r="238" spans="1:195" ht="11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</row>
    <row r="239" spans="1:195" ht="11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</row>
    <row r="240" spans="1:195" ht="11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</row>
    <row r="241" spans="1:195" ht="11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</row>
    <row r="242" spans="1:195" ht="11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</row>
    <row r="243" spans="1:195" ht="11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</row>
    <row r="244" spans="1:195" ht="11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</row>
    <row r="245" spans="1:195" ht="11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</row>
    <row r="246" spans="1:195" ht="11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</row>
    <row r="247" spans="1:195" ht="11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</row>
    <row r="248" spans="1:195" ht="11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</row>
    <row r="249" spans="1:195" ht="11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</row>
    <row r="250" spans="1:195" ht="11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</row>
    <row r="251" spans="1:195" ht="11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</row>
    <row r="252" spans="1:195" ht="11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</row>
    <row r="253" spans="1:195" ht="11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</row>
    <row r="254" spans="1:195" ht="11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</row>
    <row r="255" spans="1:195" ht="11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</row>
    <row r="256" spans="1:195" ht="11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</row>
    <row r="257" spans="1:195" ht="11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</row>
    <row r="258" spans="1:195" ht="11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</row>
    <row r="259" spans="1:195" ht="11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</row>
    <row r="260" spans="1:195" ht="11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</row>
    <row r="261" spans="1:195" ht="11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</row>
    <row r="262" spans="1:195" ht="11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</row>
    <row r="263" spans="1:195" ht="11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</row>
    <row r="264" spans="1:195" ht="11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</row>
    <row r="265" spans="1:195" ht="11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</row>
    <row r="266" spans="1:195" ht="11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</row>
    <row r="267" spans="1:195" ht="11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</row>
    <row r="268" spans="1:195" ht="11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</row>
    <row r="269" spans="1:195" ht="11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</row>
    <row r="270" spans="1:195" ht="11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</row>
    <row r="271" spans="1:195" ht="11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</row>
    <row r="272" spans="1:195" ht="11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</row>
    <row r="273" spans="1:195" ht="11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</row>
    <row r="274" spans="1:195" ht="11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</row>
    <row r="275" spans="1:195" ht="11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</row>
    <row r="276" spans="1:195" ht="11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</row>
    <row r="277" spans="1:195" ht="11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</row>
    <row r="278" spans="1:195" ht="11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</row>
    <row r="279" spans="1:195" ht="11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</row>
    <row r="280" spans="1:195" ht="11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</row>
    <row r="281" spans="1:195" ht="11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</row>
    <row r="282" spans="1:195" ht="11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</row>
    <row r="283" spans="1:195" ht="11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</row>
    <row r="284" spans="1:195" ht="11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</row>
    <row r="285" spans="1:195" ht="11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</row>
    <row r="286" spans="1:195" ht="11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</row>
    <row r="287" spans="1:195" ht="11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</row>
    <row r="288" spans="1:195" ht="11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</row>
    <row r="289" spans="1:195" ht="11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</row>
    <row r="290" spans="1:195" ht="11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</row>
    <row r="291" spans="1:195" ht="11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</row>
    <row r="292" spans="1:195" ht="11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</row>
    <row r="293" spans="1:195" ht="11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</row>
    <row r="294" spans="1:195" ht="11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</row>
    <row r="295" spans="1:195" ht="11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</row>
    <row r="296" spans="1:195" ht="11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</row>
    <row r="297" spans="1:195" ht="11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</row>
    <row r="298" spans="1:195" ht="11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</row>
    <row r="299" spans="1:195" ht="11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</row>
    <row r="300" spans="1:195" ht="11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</row>
    <row r="301" spans="1:195" ht="11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</row>
    <row r="302" spans="1:195" ht="11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</row>
    <row r="303" spans="1:195" ht="11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</row>
    <row r="304" spans="1:195" ht="11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</row>
    <row r="305" spans="1:195" ht="11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</row>
    <row r="306" spans="1:195" ht="11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</row>
    <row r="307" spans="1:195" ht="11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</row>
    <row r="308" spans="1:195" ht="11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</row>
    <row r="309" spans="1:195" ht="11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</row>
    <row r="310" spans="1:195" ht="11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</row>
    <row r="311" spans="1:195" ht="11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</row>
    <row r="312" spans="1:195" ht="11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</row>
    <row r="313" spans="1:195" ht="11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</row>
    <row r="314" spans="1:195" ht="11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</row>
    <row r="315" spans="1:195" ht="11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</row>
    <row r="316" spans="1:195" ht="11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</row>
    <row r="317" spans="1:195" ht="11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</row>
    <row r="318" spans="1:195" ht="11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</row>
    <row r="319" spans="1:195" ht="11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</row>
    <row r="320" spans="1:195" ht="11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</row>
    <row r="321" spans="1:195" ht="11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</row>
    <row r="322" spans="1:195" ht="11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</row>
    <row r="323" spans="1:195" ht="11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</row>
    <row r="324" spans="1:195" ht="11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</row>
    <row r="325" spans="1:195" ht="11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</row>
    <row r="326" spans="1:195" ht="11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</row>
    <row r="327" spans="1:195" ht="11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</row>
    <row r="328" spans="1:195" ht="11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</row>
    <row r="329" spans="1:195" ht="11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</row>
    <row r="330" spans="1:195" ht="11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</row>
    <row r="331" spans="1:195" ht="11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</row>
    <row r="332" spans="1:195" ht="11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</row>
    <row r="333" spans="1:195" ht="11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</row>
    <row r="334" spans="1:195" ht="11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</row>
    <row r="335" spans="1:195" ht="11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</row>
    <row r="336" spans="1:195" ht="11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</row>
    <row r="337" spans="1:195" ht="11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</row>
    <row r="338" spans="1:195" ht="11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</row>
    <row r="339" spans="1:195" ht="11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</row>
    <row r="340" spans="1:195" ht="11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</row>
    <row r="341" spans="1:195" ht="11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</row>
    <row r="342" spans="1:195" ht="11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</row>
    <row r="343" spans="1:195" ht="11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</row>
    <row r="344" spans="1:195" ht="11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</row>
    <row r="345" spans="1:195" ht="11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</row>
  </sheetData>
  <sheetProtection/>
  <mergeCells count="396">
    <mergeCell ref="CD34:CP34"/>
    <mergeCell ref="DB37:DM37"/>
    <mergeCell ref="CQ37:DA37"/>
    <mergeCell ref="CD37:CP37"/>
    <mergeCell ref="CD35:CP35"/>
    <mergeCell ref="CQ35:DA35"/>
    <mergeCell ref="DB35:DM35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DB96:DM97"/>
    <mergeCell ref="BN96:CC97"/>
    <mergeCell ref="DN96:EC97"/>
    <mergeCell ref="ED97:EU97"/>
    <mergeCell ref="EV97:FK97"/>
    <mergeCell ref="FL97:GE97"/>
    <mergeCell ref="CQ96:DA97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A78:GE78"/>
    <mergeCell ref="ES76:GE76"/>
    <mergeCell ref="A76:ER76"/>
    <mergeCell ref="A80:E80"/>
    <mergeCell ref="A81:E81"/>
    <mergeCell ref="DW81:ER81"/>
    <mergeCell ref="ES75:GE75"/>
    <mergeCell ref="F75:ER75"/>
    <mergeCell ref="ES74:GE74"/>
    <mergeCell ref="F74:ER74"/>
    <mergeCell ref="ES73:GE73"/>
    <mergeCell ref="F73:ER73"/>
    <mergeCell ref="ES66:GE66"/>
    <mergeCell ref="F66:ER66"/>
    <mergeCell ref="A64:GE64"/>
    <mergeCell ref="ES68:GE68"/>
    <mergeCell ref="ES62:GE62"/>
    <mergeCell ref="A62:ER62"/>
    <mergeCell ref="ES61:GE61"/>
    <mergeCell ref="F61:ER61"/>
    <mergeCell ref="A61:E61"/>
    <mergeCell ref="ES60:GE60"/>
    <mergeCell ref="F60:ER60"/>
    <mergeCell ref="A60:E60"/>
    <mergeCell ref="ES59:GE59"/>
    <mergeCell ref="F59:ER59"/>
    <mergeCell ref="A57:GE57"/>
    <mergeCell ref="ES55:GE55"/>
    <mergeCell ref="A55:ER55"/>
    <mergeCell ref="A59:E59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F37:AQ37"/>
    <mergeCell ref="AR37:BC37"/>
    <mergeCell ref="BD37:BM37"/>
    <mergeCell ref="BN37:CC37"/>
    <mergeCell ref="AR36:BC36"/>
    <mergeCell ref="BD36:BM36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32:E33"/>
    <mergeCell ref="F32:AQ33"/>
    <mergeCell ref="A28:ER28"/>
    <mergeCell ref="CQ32:DA33"/>
    <mergeCell ref="AR32:BC33"/>
    <mergeCell ref="BD32:BM33"/>
    <mergeCell ref="DB8:DM9"/>
    <mergeCell ref="CQ10:DA10"/>
    <mergeCell ref="DB10:DM10"/>
    <mergeCell ref="DB11:DM11"/>
    <mergeCell ref="CD11:CP11"/>
    <mergeCell ref="CD8:CP9"/>
    <mergeCell ref="CD10:CP10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A110:ER110"/>
    <mergeCell ref="ES110:GE110"/>
    <mergeCell ref="F109:ER109"/>
    <mergeCell ref="ES109:GE109"/>
    <mergeCell ref="A109:E109"/>
    <mergeCell ref="ES107:GE107"/>
    <mergeCell ref="F108:ER108"/>
    <mergeCell ref="F107:ER107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CD99:CP99"/>
    <mergeCell ref="F13:AQ13"/>
    <mergeCell ref="AR13:BC13"/>
    <mergeCell ref="BD13:BM13"/>
    <mergeCell ref="BN13:CC13"/>
    <mergeCell ref="CD13:CP13"/>
    <mergeCell ref="ES108:GE108"/>
    <mergeCell ref="CQ99:DA99"/>
    <mergeCell ref="DB99:DM99"/>
    <mergeCell ref="CQ34:DA34"/>
    <mergeCell ref="DB34:DM34"/>
    <mergeCell ref="EV13:FK13"/>
    <mergeCell ref="CQ14:DA14"/>
    <mergeCell ref="DB14:DM14"/>
    <mergeCell ref="DN14:EC14"/>
    <mergeCell ref="ED14:EU14"/>
    <mergeCell ref="EV14:FK14"/>
    <mergeCell ref="ED15:EU15"/>
    <mergeCell ref="A15:E15"/>
    <mergeCell ref="F15:AQ15"/>
    <mergeCell ref="AR15:BC15"/>
    <mergeCell ref="BD15:BM15"/>
    <mergeCell ref="CQ13:DA13"/>
    <mergeCell ref="DB13:DM13"/>
    <mergeCell ref="DN13:EC13"/>
    <mergeCell ref="ED13:EU13"/>
    <mergeCell ref="A13:E13"/>
    <mergeCell ref="CD16:CP16"/>
    <mergeCell ref="A14:E14"/>
    <mergeCell ref="F14:AQ14"/>
    <mergeCell ref="AR14:BC14"/>
    <mergeCell ref="BD14:BM14"/>
    <mergeCell ref="BN14:CC14"/>
    <mergeCell ref="DB15:DM15"/>
    <mergeCell ref="DN15:EC15"/>
    <mergeCell ref="EV15:FK15"/>
    <mergeCell ref="BN15:CC15"/>
    <mergeCell ref="CD15:CP15"/>
    <mergeCell ref="A16:E16"/>
    <mergeCell ref="F16:AQ16"/>
    <mergeCell ref="AR16:BC16"/>
    <mergeCell ref="BD16:BM16"/>
    <mergeCell ref="BN16:CC16"/>
    <mergeCell ref="CD17:CP17"/>
    <mergeCell ref="FL17:GE17"/>
    <mergeCell ref="CQ17:DA17"/>
    <mergeCell ref="CQ16:DA16"/>
    <mergeCell ref="DB16:DM16"/>
    <mergeCell ref="DN16:EC16"/>
    <mergeCell ref="ED16:EU16"/>
    <mergeCell ref="EV16:FK16"/>
    <mergeCell ref="FL13:GE16"/>
    <mergeCell ref="CQ15:DA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20"/>
  <sheetViews>
    <sheetView zoomScaleSheetLayoutView="100" zoomScalePageLayoutView="0" workbookViewId="0" topLeftCell="B4">
      <selection activeCell="CG13" sqref="CG13:CR13"/>
    </sheetView>
  </sheetViews>
  <sheetFormatPr defaultColWidth="0.875" defaultRowHeight="12.75"/>
  <cols>
    <col min="1" max="34" width="0.875" style="12" customWidth="1"/>
    <col min="35" max="35" width="1.625" style="12" customWidth="1"/>
    <col min="36" max="38" width="0.875" style="12" customWidth="1"/>
    <col min="39" max="39" width="1.75390625" style="12" customWidth="1"/>
    <col min="40" max="40" width="0.875" style="12" customWidth="1"/>
    <col min="41" max="41" width="2.00390625" style="12" customWidth="1"/>
    <col min="42" max="42" width="2.125" style="12" customWidth="1"/>
    <col min="43" max="43" width="1.75390625" style="12" customWidth="1"/>
    <col min="44" max="44" width="1.37890625" style="12" customWidth="1"/>
    <col min="45" max="45" width="0.875" style="12" customWidth="1"/>
    <col min="46" max="46" width="1.75390625" style="12" customWidth="1"/>
    <col min="47" max="53" width="0.875" style="12" customWidth="1"/>
    <col min="54" max="54" width="3.625" style="12" customWidth="1"/>
    <col min="55" max="60" width="0.875" style="12" customWidth="1"/>
    <col min="61" max="61" width="1.875" style="12" customWidth="1"/>
    <col min="62" max="66" width="0.875" style="12" customWidth="1"/>
    <col min="67" max="67" width="2.25390625" style="12" customWidth="1"/>
    <col min="68" max="72" width="0.875" style="12" customWidth="1"/>
    <col min="73" max="73" width="6.25390625" style="12" customWidth="1"/>
    <col min="74" max="79" width="0.875" style="12" customWidth="1"/>
    <col min="80" max="80" width="1.12109375" style="12" customWidth="1"/>
    <col min="81" max="81" width="0.875" style="12" customWidth="1"/>
    <col min="82" max="83" width="0.74609375" style="12" customWidth="1"/>
    <col min="84" max="84" width="0.6171875" style="12" customWidth="1"/>
    <col min="85" max="94" width="0.875" style="12" customWidth="1"/>
    <col min="95" max="95" width="2.875" style="12" customWidth="1"/>
    <col min="96" max="96" width="3.00390625" style="12" customWidth="1"/>
    <col min="97" max="104" width="0.875" style="12" customWidth="1"/>
    <col min="105" max="105" width="3.375" style="12" customWidth="1"/>
    <col min="106" max="115" width="0.875" style="12" customWidth="1"/>
    <col min="116" max="117" width="0.875" style="12" hidden="1" customWidth="1"/>
    <col min="118" max="124" width="0.875" style="12" customWidth="1"/>
    <col min="125" max="125" width="1.25" style="12" customWidth="1"/>
    <col min="126" max="128" width="0.875" style="12" customWidth="1"/>
    <col min="129" max="129" width="1.25" style="12" customWidth="1"/>
    <col min="130" max="130" width="1.12109375" style="12" customWidth="1"/>
    <col min="131" max="132" width="0.875" style="12" customWidth="1"/>
    <col min="133" max="133" width="3.00390625" style="12" customWidth="1"/>
    <col min="134" max="16384" width="0.875" style="12" customWidth="1"/>
  </cols>
  <sheetData>
    <row r="1" spans="84:133" ht="17.25" customHeight="1">
      <c r="CF1" s="235" t="s">
        <v>339</v>
      </c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</row>
    <row r="2" spans="84:133" ht="20.25" customHeight="1">
      <c r="CF2" s="26"/>
      <c r="CG2" s="278" t="s">
        <v>338</v>
      </c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</row>
    <row r="3" ht="13.5" customHeight="1">
      <c r="CX3" s="13"/>
    </row>
    <row r="4" spans="1:133" ht="20.25" customHeight="1">
      <c r="A4" s="237" t="s">
        <v>170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</row>
    <row r="5" s="14" customFormat="1" ht="13.5" customHeight="1"/>
    <row r="6" spans="1:48" s="14" customFormat="1" ht="15">
      <c r="A6" s="231" t="s">
        <v>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</row>
    <row r="7" s="14" customFormat="1" ht="18" customHeight="1">
      <c r="A7" s="14" t="s">
        <v>5</v>
      </c>
    </row>
    <row r="8" s="14" customFormat="1" ht="15"/>
    <row r="9" spans="1:133" s="15" customFormat="1" ht="28.5" customHeight="1">
      <c r="A9" s="241" t="s">
        <v>3</v>
      </c>
      <c r="B9" s="242"/>
      <c r="C9" s="242"/>
      <c r="D9" s="242"/>
      <c r="E9" s="242"/>
      <c r="F9" s="243"/>
      <c r="G9" s="241" t="s">
        <v>21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3"/>
      <c r="Z9" s="241" t="s">
        <v>15</v>
      </c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3"/>
      <c r="AL9" s="250" t="s">
        <v>16</v>
      </c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41" t="s">
        <v>261</v>
      </c>
      <c r="BW9" s="242"/>
      <c r="BX9" s="242"/>
      <c r="BY9" s="242"/>
      <c r="BZ9" s="242"/>
      <c r="CA9" s="242"/>
      <c r="CB9" s="242"/>
      <c r="CC9" s="242"/>
      <c r="CD9" s="242"/>
      <c r="CE9" s="242"/>
      <c r="CF9" s="243"/>
      <c r="CG9" s="241" t="s">
        <v>227</v>
      </c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3"/>
      <c r="CS9" s="144" t="s">
        <v>183</v>
      </c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4"/>
    </row>
    <row r="10" spans="1:133" s="15" customFormat="1" ht="80.25" customHeight="1">
      <c r="A10" s="244"/>
      <c r="B10" s="245"/>
      <c r="C10" s="245"/>
      <c r="D10" s="245"/>
      <c r="E10" s="245"/>
      <c r="F10" s="246"/>
      <c r="G10" s="244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6"/>
      <c r="Z10" s="244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6"/>
      <c r="AL10" s="250" t="s">
        <v>221</v>
      </c>
      <c r="AM10" s="250"/>
      <c r="AN10" s="250"/>
      <c r="AO10" s="250"/>
      <c r="AP10" s="250"/>
      <c r="AQ10" s="250"/>
      <c r="AR10" s="250"/>
      <c r="AS10" s="250"/>
      <c r="AT10" s="250"/>
      <c r="AU10" s="250" t="s">
        <v>0</v>
      </c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44"/>
      <c r="BW10" s="245"/>
      <c r="BX10" s="245"/>
      <c r="BY10" s="245"/>
      <c r="BZ10" s="245"/>
      <c r="CA10" s="245"/>
      <c r="CB10" s="245"/>
      <c r="CC10" s="245"/>
      <c r="CD10" s="245"/>
      <c r="CE10" s="245"/>
      <c r="CF10" s="246"/>
      <c r="CG10" s="244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6"/>
      <c r="CS10" s="178" t="s">
        <v>171</v>
      </c>
      <c r="CT10" s="179"/>
      <c r="CU10" s="179"/>
      <c r="CV10" s="179"/>
      <c r="CW10" s="179"/>
      <c r="CX10" s="179"/>
      <c r="CY10" s="179"/>
      <c r="CZ10" s="179"/>
      <c r="DA10" s="179"/>
      <c r="DB10" s="179"/>
      <c r="DC10" s="183"/>
      <c r="DD10" s="178" t="s">
        <v>181</v>
      </c>
      <c r="DE10" s="179"/>
      <c r="DF10" s="179"/>
      <c r="DG10" s="179"/>
      <c r="DH10" s="179"/>
      <c r="DI10" s="179"/>
      <c r="DJ10" s="179"/>
      <c r="DK10" s="179"/>
      <c r="DL10" s="179"/>
      <c r="DM10" s="179"/>
      <c r="DN10" s="183"/>
      <c r="DO10" s="144" t="s">
        <v>19</v>
      </c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4"/>
    </row>
    <row r="11" spans="1:133" s="15" customFormat="1" ht="57.75" customHeight="1">
      <c r="A11" s="247"/>
      <c r="B11" s="248"/>
      <c r="C11" s="248"/>
      <c r="D11" s="248"/>
      <c r="E11" s="248"/>
      <c r="F11" s="249"/>
      <c r="G11" s="247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9"/>
      <c r="Z11" s="247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9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 t="s">
        <v>188</v>
      </c>
      <c r="AV11" s="250"/>
      <c r="AW11" s="250"/>
      <c r="AX11" s="250"/>
      <c r="AY11" s="250"/>
      <c r="AZ11" s="250"/>
      <c r="BA11" s="250"/>
      <c r="BB11" s="250"/>
      <c r="BC11" s="250"/>
      <c r="BD11" s="250" t="s">
        <v>189</v>
      </c>
      <c r="BE11" s="250"/>
      <c r="BF11" s="250"/>
      <c r="BG11" s="250"/>
      <c r="BH11" s="250"/>
      <c r="BI11" s="250"/>
      <c r="BJ11" s="250"/>
      <c r="BK11" s="250"/>
      <c r="BL11" s="250"/>
      <c r="BM11" s="250" t="s">
        <v>190</v>
      </c>
      <c r="BN11" s="250"/>
      <c r="BO11" s="250"/>
      <c r="BP11" s="250"/>
      <c r="BQ11" s="250"/>
      <c r="BR11" s="250"/>
      <c r="BS11" s="250"/>
      <c r="BT11" s="250"/>
      <c r="BU11" s="250"/>
      <c r="BV11" s="247"/>
      <c r="BW11" s="248"/>
      <c r="BX11" s="248"/>
      <c r="BY11" s="248"/>
      <c r="BZ11" s="248"/>
      <c r="CA11" s="248"/>
      <c r="CB11" s="248"/>
      <c r="CC11" s="248"/>
      <c r="CD11" s="248"/>
      <c r="CE11" s="248"/>
      <c r="CF11" s="249"/>
      <c r="CG11" s="247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9"/>
      <c r="CS11" s="180"/>
      <c r="CT11" s="181"/>
      <c r="CU11" s="181"/>
      <c r="CV11" s="181"/>
      <c r="CW11" s="181"/>
      <c r="CX11" s="181"/>
      <c r="CY11" s="181"/>
      <c r="CZ11" s="181"/>
      <c r="DA11" s="181"/>
      <c r="DB11" s="181"/>
      <c r="DC11" s="184"/>
      <c r="DD11" s="180"/>
      <c r="DE11" s="181"/>
      <c r="DF11" s="181"/>
      <c r="DG11" s="181"/>
      <c r="DH11" s="181"/>
      <c r="DI11" s="181"/>
      <c r="DJ11" s="181"/>
      <c r="DK11" s="181"/>
      <c r="DL11" s="181"/>
      <c r="DM11" s="181"/>
      <c r="DN11" s="184"/>
      <c r="DO11" s="144" t="s">
        <v>2</v>
      </c>
      <c r="DP11" s="153"/>
      <c r="DQ11" s="153"/>
      <c r="DR11" s="153"/>
      <c r="DS11" s="153"/>
      <c r="DT11" s="153"/>
      <c r="DU11" s="153"/>
      <c r="DV11" s="154"/>
      <c r="DW11" s="144" t="s">
        <v>20</v>
      </c>
      <c r="DX11" s="153"/>
      <c r="DY11" s="153"/>
      <c r="DZ11" s="153"/>
      <c r="EA11" s="153"/>
      <c r="EB11" s="153"/>
      <c r="EC11" s="154"/>
    </row>
    <row r="12" spans="1:133" s="16" customFormat="1" ht="12">
      <c r="A12" s="238">
        <v>1</v>
      </c>
      <c r="B12" s="239"/>
      <c r="C12" s="239"/>
      <c r="D12" s="239"/>
      <c r="E12" s="239"/>
      <c r="F12" s="240"/>
      <c r="G12" s="238">
        <v>2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0"/>
      <c r="Z12" s="238">
        <v>3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40"/>
      <c r="AL12" s="238">
        <v>4</v>
      </c>
      <c r="AM12" s="239"/>
      <c r="AN12" s="239"/>
      <c r="AO12" s="239"/>
      <c r="AP12" s="239"/>
      <c r="AQ12" s="239"/>
      <c r="AR12" s="239"/>
      <c r="AS12" s="239"/>
      <c r="AT12" s="240"/>
      <c r="AU12" s="238">
        <v>5</v>
      </c>
      <c r="AV12" s="239"/>
      <c r="AW12" s="239"/>
      <c r="AX12" s="239"/>
      <c r="AY12" s="239"/>
      <c r="AZ12" s="239"/>
      <c r="BA12" s="239"/>
      <c r="BB12" s="239"/>
      <c r="BC12" s="240"/>
      <c r="BD12" s="238">
        <v>6</v>
      </c>
      <c r="BE12" s="239"/>
      <c r="BF12" s="239"/>
      <c r="BG12" s="239"/>
      <c r="BH12" s="239"/>
      <c r="BI12" s="239"/>
      <c r="BJ12" s="239"/>
      <c r="BK12" s="239"/>
      <c r="BL12" s="240"/>
      <c r="BM12" s="238">
        <v>7</v>
      </c>
      <c r="BN12" s="239"/>
      <c r="BO12" s="239"/>
      <c r="BP12" s="239"/>
      <c r="BQ12" s="239"/>
      <c r="BR12" s="239"/>
      <c r="BS12" s="239"/>
      <c r="BT12" s="239"/>
      <c r="BU12" s="240"/>
      <c r="BV12" s="238">
        <v>8</v>
      </c>
      <c r="BW12" s="239"/>
      <c r="BX12" s="239"/>
      <c r="BY12" s="239"/>
      <c r="BZ12" s="239"/>
      <c r="CA12" s="239"/>
      <c r="CB12" s="239"/>
      <c r="CC12" s="239"/>
      <c r="CD12" s="239"/>
      <c r="CE12" s="239"/>
      <c r="CF12" s="240"/>
      <c r="CG12" s="238">
        <v>9</v>
      </c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0"/>
      <c r="CS12" s="238">
        <v>10</v>
      </c>
      <c r="CT12" s="239"/>
      <c r="CU12" s="239"/>
      <c r="CV12" s="239"/>
      <c r="CW12" s="239"/>
      <c r="CX12" s="239"/>
      <c r="CY12" s="239"/>
      <c r="CZ12" s="239"/>
      <c r="DA12" s="239"/>
      <c r="DB12" s="239"/>
      <c r="DC12" s="240"/>
      <c r="DD12" s="238">
        <v>11</v>
      </c>
      <c r="DE12" s="239"/>
      <c r="DF12" s="239"/>
      <c r="DG12" s="239"/>
      <c r="DH12" s="239"/>
      <c r="DI12" s="239"/>
      <c r="DJ12" s="239"/>
      <c r="DK12" s="239"/>
      <c r="DL12" s="239"/>
      <c r="DM12" s="239"/>
      <c r="DN12" s="240"/>
      <c r="DO12" s="238">
        <v>12</v>
      </c>
      <c r="DP12" s="239"/>
      <c r="DQ12" s="239"/>
      <c r="DR12" s="239"/>
      <c r="DS12" s="239"/>
      <c r="DT12" s="239"/>
      <c r="DU12" s="239"/>
      <c r="DV12" s="240"/>
      <c r="DW12" s="238">
        <v>13</v>
      </c>
      <c r="DX12" s="239"/>
      <c r="DY12" s="239"/>
      <c r="DZ12" s="239"/>
      <c r="EA12" s="239"/>
      <c r="EB12" s="239"/>
      <c r="EC12" s="240"/>
    </row>
    <row r="13" spans="1:133" s="16" customFormat="1" ht="55.5" customHeight="1">
      <c r="A13" s="259" t="s">
        <v>6</v>
      </c>
      <c r="B13" s="260"/>
      <c r="C13" s="260"/>
      <c r="D13" s="260"/>
      <c r="E13" s="260"/>
      <c r="F13" s="261"/>
      <c r="G13" s="272" t="s">
        <v>260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4"/>
      <c r="Z13" s="271" t="s">
        <v>1</v>
      </c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8"/>
      <c r="AL13" s="271" t="s">
        <v>1</v>
      </c>
      <c r="AM13" s="257"/>
      <c r="AN13" s="257"/>
      <c r="AO13" s="257"/>
      <c r="AP13" s="257"/>
      <c r="AQ13" s="257"/>
      <c r="AR13" s="257"/>
      <c r="AS13" s="257"/>
      <c r="AT13" s="258"/>
      <c r="AU13" s="271" t="s">
        <v>1</v>
      </c>
      <c r="AV13" s="257"/>
      <c r="AW13" s="257"/>
      <c r="AX13" s="257"/>
      <c r="AY13" s="257"/>
      <c r="AZ13" s="257"/>
      <c r="BA13" s="257"/>
      <c r="BB13" s="257"/>
      <c r="BC13" s="258"/>
      <c r="BD13" s="271" t="s">
        <v>1</v>
      </c>
      <c r="BE13" s="257"/>
      <c r="BF13" s="257"/>
      <c r="BG13" s="257"/>
      <c r="BH13" s="257"/>
      <c r="BI13" s="257"/>
      <c r="BJ13" s="257"/>
      <c r="BK13" s="257"/>
      <c r="BL13" s="258"/>
      <c r="BM13" s="271" t="s">
        <v>1</v>
      </c>
      <c r="BN13" s="257"/>
      <c r="BO13" s="257"/>
      <c r="BP13" s="257"/>
      <c r="BQ13" s="257"/>
      <c r="BR13" s="257"/>
      <c r="BS13" s="257"/>
      <c r="BT13" s="257"/>
      <c r="BU13" s="258"/>
      <c r="BV13" s="271" t="s">
        <v>1</v>
      </c>
      <c r="BW13" s="257"/>
      <c r="BX13" s="257"/>
      <c r="BY13" s="257"/>
      <c r="BZ13" s="257"/>
      <c r="CA13" s="257"/>
      <c r="CB13" s="257"/>
      <c r="CC13" s="257"/>
      <c r="CD13" s="257"/>
      <c r="CE13" s="257"/>
      <c r="CF13" s="258"/>
      <c r="CG13" s="254">
        <f>CG14+CG15+CG16+CG17</f>
        <v>44081875.9978272</v>
      </c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6"/>
      <c r="CS13" s="251">
        <f>CG13</f>
        <v>44081875.9978272</v>
      </c>
      <c r="CT13" s="257"/>
      <c r="CU13" s="257"/>
      <c r="CV13" s="257"/>
      <c r="CW13" s="257"/>
      <c r="CX13" s="257"/>
      <c r="CY13" s="257"/>
      <c r="CZ13" s="257"/>
      <c r="DA13" s="257"/>
      <c r="DB13" s="257"/>
      <c r="DC13" s="258"/>
      <c r="DD13" s="271"/>
      <c r="DE13" s="257"/>
      <c r="DF13" s="257"/>
      <c r="DG13" s="257"/>
      <c r="DH13" s="257"/>
      <c r="DI13" s="257"/>
      <c r="DJ13" s="257"/>
      <c r="DK13" s="257"/>
      <c r="DL13" s="257"/>
      <c r="DM13" s="257"/>
      <c r="DN13" s="258"/>
      <c r="DO13" s="271"/>
      <c r="DP13" s="257"/>
      <c r="DQ13" s="257"/>
      <c r="DR13" s="257"/>
      <c r="DS13" s="257"/>
      <c r="DT13" s="257"/>
      <c r="DU13" s="257"/>
      <c r="DV13" s="258"/>
      <c r="DW13" s="271"/>
      <c r="DX13" s="257"/>
      <c r="DY13" s="257"/>
      <c r="DZ13" s="257"/>
      <c r="EA13" s="257"/>
      <c r="EB13" s="257"/>
      <c r="EC13" s="258"/>
    </row>
    <row r="14" spans="1:133" s="6" customFormat="1" ht="27.75" customHeight="1">
      <c r="A14" s="259" t="s">
        <v>26</v>
      </c>
      <c r="B14" s="260"/>
      <c r="C14" s="260"/>
      <c r="D14" s="260"/>
      <c r="E14" s="260"/>
      <c r="F14" s="261"/>
      <c r="G14" s="272" t="s">
        <v>14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4"/>
      <c r="Z14" s="251">
        <v>53.74</v>
      </c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3"/>
      <c r="AL14" s="251">
        <f>AU14+BD14+BM14</f>
        <v>41462.008440000005</v>
      </c>
      <c r="AM14" s="252"/>
      <c r="AN14" s="252"/>
      <c r="AO14" s="252"/>
      <c r="AP14" s="252"/>
      <c r="AQ14" s="252"/>
      <c r="AR14" s="252"/>
      <c r="AS14" s="252"/>
      <c r="AT14" s="253"/>
      <c r="AU14" s="251">
        <v>18822</v>
      </c>
      <c r="AV14" s="252"/>
      <c r="AW14" s="252"/>
      <c r="AX14" s="252"/>
      <c r="AY14" s="252"/>
      <c r="AZ14" s="252"/>
      <c r="BA14" s="252"/>
      <c r="BB14" s="252"/>
      <c r="BC14" s="253"/>
      <c r="BD14" s="251">
        <v>1628</v>
      </c>
      <c r="BE14" s="252"/>
      <c r="BF14" s="252"/>
      <c r="BG14" s="252"/>
      <c r="BH14" s="252"/>
      <c r="BI14" s="252"/>
      <c r="BJ14" s="252"/>
      <c r="BK14" s="252"/>
      <c r="BL14" s="253"/>
      <c r="BM14" s="262">
        <v>21012.00844</v>
      </c>
      <c r="BN14" s="263"/>
      <c r="BO14" s="263"/>
      <c r="BP14" s="263"/>
      <c r="BQ14" s="263"/>
      <c r="BR14" s="263"/>
      <c r="BS14" s="263"/>
      <c r="BT14" s="263"/>
      <c r="BU14" s="264"/>
      <c r="BV14" s="251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54">
        <f>Z14*(AL14+BV14)*12</f>
        <v>26738020.002787203</v>
      </c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6"/>
      <c r="CS14" s="251">
        <f>CG14</f>
        <v>26738020.002787203</v>
      </c>
      <c r="CT14" s="257"/>
      <c r="CU14" s="257"/>
      <c r="CV14" s="257"/>
      <c r="CW14" s="257"/>
      <c r="CX14" s="257"/>
      <c r="CY14" s="257"/>
      <c r="CZ14" s="257"/>
      <c r="DA14" s="257"/>
      <c r="DB14" s="257"/>
      <c r="DC14" s="258"/>
      <c r="DD14" s="251"/>
      <c r="DE14" s="252"/>
      <c r="DF14" s="252"/>
      <c r="DG14" s="252"/>
      <c r="DH14" s="252"/>
      <c r="DI14" s="252"/>
      <c r="DJ14" s="252"/>
      <c r="DK14" s="252"/>
      <c r="DL14" s="252"/>
      <c r="DM14" s="252"/>
      <c r="DN14" s="253"/>
      <c r="DO14" s="251"/>
      <c r="DP14" s="252"/>
      <c r="DQ14" s="252"/>
      <c r="DR14" s="252"/>
      <c r="DS14" s="252"/>
      <c r="DT14" s="252"/>
      <c r="DU14" s="252"/>
      <c r="DV14" s="253"/>
      <c r="DW14" s="251"/>
      <c r="DX14" s="252"/>
      <c r="DY14" s="252"/>
      <c r="DZ14" s="252"/>
      <c r="EA14" s="252"/>
      <c r="EB14" s="252"/>
      <c r="EC14" s="253"/>
    </row>
    <row r="15" spans="1:133" s="6" customFormat="1" ht="70.5" customHeight="1">
      <c r="A15" s="259" t="s">
        <v>27</v>
      </c>
      <c r="B15" s="260"/>
      <c r="C15" s="260"/>
      <c r="D15" s="260"/>
      <c r="E15" s="260"/>
      <c r="F15" s="261"/>
      <c r="G15" s="272" t="s">
        <v>265</v>
      </c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7"/>
      <c r="Z15" s="251">
        <v>4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3"/>
      <c r="AL15" s="251">
        <f>AU15+BD15+BM15</f>
        <v>80267.39573</v>
      </c>
      <c r="AM15" s="252"/>
      <c r="AN15" s="252"/>
      <c r="AO15" s="252"/>
      <c r="AP15" s="252"/>
      <c r="AQ15" s="252"/>
      <c r="AR15" s="252"/>
      <c r="AS15" s="252"/>
      <c r="AT15" s="253"/>
      <c r="AU15" s="251">
        <v>51289</v>
      </c>
      <c r="AV15" s="252"/>
      <c r="AW15" s="252"/>
      <c r="AX15" s="252"/>
      <c r="AY15" s="252"/>
      <c r="AZ15" s="252"/>
      <c r="BA15" s="252"/>
      <c r="BB15" s="252"/>
      <c r="BC15" s="253"/>
      <c r="BD15" s="251"/>
      <c r="BE15" s="252"/>
      <c r="BF15" s="252"/>
      <c r="BG15" s="252"/>
      <c r="BH15" s="252"/>
      <c r="BI15" s="252"/>
      <c r="BJ15" s="252"/>
      <c r="BK15" s="252"/>
      <c r="BL15" s="253"/>
      <c r="BM15" s="265">
        <v>28978.39573</v>
      </c>
      <c r="BN15" s="266"/>
      <c r="BO15" s="266"/>
      <c r="BP15" s="266"/>
      <c r="BQ15" s="266"/>
      <c r="BR15" s="266"/>
      <c r="BS15" s="266"/>
      <c r="BT15" s="266"/>
      <c r="BU15" s="267"/>
      <c r="BV15" s="251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54">
        <f>(Z15*(AL15+BV15)*12)</f>
        <v>3852834.9950400004</v>
      </c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51">
        <f>CG15</f>
        <v>3852834.9950400004</v>
      </c>
      <c r="CT15" s="257"/>
      <c r="CU15" s="257"/>
      <c r="CV15" s="257"/>
      <c r="CW15" s="257"/>
      <c r="CX15" s="257"/>
      <c r="CY15" s="257"/>
      <c r="CZ15" s="257"/>
      <c r="DA15" s="257"/>
      <c r="DB15" s="257"/>
      <c r="DC15" s="258"/>
      <c r="DD15" s="251"/>
      <c r="DE15" s="252"/>
      <c r="DF15" s="252"/>
      <c r="DG15" s="252"/>
      <c r="DH15" s="252"/>
      <c r="DI15" s="252"/>
      <c r="DJ15" s="252"/>
      <c r="DK15" s="252"/>
      <c r="DL15" s="252"/>
      <c r="DM15" s="252"/>
      <c r="DN15" s="253"/>
      <c r="DO15" s="251"/>
      <c r="DP15" s="252"/>
      <c r="DQ15" s="252"/>
      <c r="DR15" s="252"/>
      <c r="DS15" s="252"/>
      <c r="DT15" s="252"/>
      <c r="DU15" s="252"/>
      <c r="DV15" s="253"/>
      <c r="DW15" s="251"/>
      <c r="DX15" s="252"/>
      <c r="DY15" s="252"/>
      <c r="DZ15" s="252"/>
      <c r="EA15" s="252"/>
      <c r="EB15" s="252"/>
      <c r="EC15" s="253"/>
    </row>
    <row r="16" spans="1:133" s="6" customFormat="1" ht="51.75" customHeight="1">
      <c r="A16" s="259" t="s">
        <v>29</v>
      </c>
      <c r="B16" s="260"/>
      <c r="C16" s="260"/>
      <c r="D16" s="260"/>
      <c r="E16" s="260"/>
      <c r="F16" s="261"/>
      <c r="G16" s="272" t="s">
        <v>266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7"/>
      <c r="Z16" s="251">
        <v>29.5</v>
      </c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3"/>
      <c r="AL16" s="251">
        <f>AU16+BD16+BM16</f>
        <v>19534</v>
      </c>
      <c r="AM16" s="252"/>
      <c r="AN16" s="252"/>
      <c r="AO16" s="252"/>
      <c r="AP16" s="252"/>
      <c r="AQ16" s="252"/>
      <c r="AR16" s="252"/>
      <c r="AS16" s="252"/>
      <c r="AT16" s="253"/>
      <c r="AU16" s="251">
        <v>14811</v>
      </c>
      <c r="AV16" s="252"/>
      <c r="AW16" s="252"/>
      <c r="AX16" s="252"/>
      <c r="AY16" s="252"/>
      <c r="AZ16" s="252"/>
      <c r="BA16" s="252"/>
      <c r="BB16" s="252"/>
      <c r="BC16" s="253"/>
      <c r="BD16" s="251">
        <v>698</v>
      </c>
      <c r="BE16" s="252"/>
      <c r="BF16" s="252"/>
      <c r="BG16" s="252"/>
      <c r="BH16" s="252"/>
      <c r="BI16" s="252"/>
      <c r="BJ16" s="252"/>
      <c r="BK16" s="252"/>
      <c r="BL16" s="253"/>
      <c r="BM16" s="251">
        <v>4025</v>
      </c>
      <c r="BN16" s="252"/>
      <c r="BO16" s="252"/>
      <c r="BP16" s="252"/>
      <c r="BQ16" s="252"/>
      <c r="BR16" s="252"/>
      <c r="BS16" s="252"/>
      <c r="BT16" s="252"/>
      <c r="BU16" s="253"/>
      <c r="BV16" s="251"/>
      <c r="BW16" s="252"/>
      <c r="BX16" s="252"/>
      <c r="BY16" s="252"/>
      <c r="BZ16" s="252"/>
      <c r="CA16" s="252"/>
      <c r="CB16" s="252"/>
      <c r="CC16" s="252"/>
      <c r="CD16" s="252"/>
      <c r="CE16" s="252"/>
      <c r="CF16" s="253"/>
      <c r="CG16" s="254">
        <f>(Z16*(AL16+BV16)*12)</f>
        <v>6915036</v>
      </c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6"/>
      <c r="CS16" s="251">
        <f>CG16</f>
        <v>6915036</v>
      </c>
      <c r="CT16" s="257"/>
      <c r="CU16" s="257"/>
      <c r="CV16" s="257"/>
      <c r="CW16" s="257"/>
      <c r="CX16" s="257"/>
      <c r="CY16" s="257"/>
      <c r="CZ16" s="257"/>
      <c r="DA16" s="257"/>
      <c r="DB16" s="257"/>
      <c r="DC16" s="258"/>
      <c r="DD16" s="251"/>
      <c r="DE16" s="252"/>
      <c r="DF16" s="252"/>
      <c r="DG16" s="252"/>
      <c r="DH16" s="252"/>
      <c r="DI16" s="252"/>
      <c r="DJ16" s="252"/>
      <c r="DK16" s="252"/>
      <c r="DL16" s="252"/>
      <c r="DM16" s="252"/>
      <c r="DN16" s="253"/>
      <c r="DO16" s="251"/>
      <c r="DP16" s="252"/>
      <c r="DQ16" s="252"/>
      <c r="DR16" s="252"/>
      <c r="DS16" s="252"/>
      <c r="DT16" s="252"/>
      <c r="DU16" s="252"/>
      <c r="DV16" s="253"/>
      <c r="DW16" s="251"/>
      <c r="DX16" s="252"/>
      <c r="DY16" s="252"/>
      <c r="DZ16" s="252"/>
      <c r="EA16" s="252"/>
      <c r="EB16" s="252"/>
      <c r="EC16" s="253"/>
    </row>
    <row r="17" spans="1:133" s="6" customFormat="1" ht="36" customHeight="1">
      <c r="A17" s="259" t="s">
        <v>123</v>
      </c>
      <c r="B17" s="260"/>
      <c r="C17" s="260"/>
      <c r="D17" s="260"/>
      <c r="E17" s="260"/>
      <c r="F17" s="261"/>
      <c r="G17" s="272" t="s">
        <v>267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7"/>
      <c r="Z17" s="251">
        <v>29.25</v>
      </c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3"/>
      <c r="AL17" s="251">
        <f>AU17+BD17+BM17</f>
        <v>18735</v>
      </c>
      <c r="AM17" s="252"/>
      <c r="AN17" s="252"/>
      <c r="AO17" s="252"/>
      <c r="AP17" s="252"/>
      <c r="AQ17" s="252"/>
      <c r="AR17" s="252"/>
      <c r="AS17" s="252"/>
      <c r="AT17" s="253"/>
      <c r="AU17" s="251">
        <v>12157</v>
      </c>
      <c r="AV17" s="252"/>
      <c r="AW17" s="252"/>
      <c r="AX17" s="252"/>
      <c r="AY17" s="252"/>
      <c r="AZ17" s="252"/>
      <c r="BA17" s="252"/>
      <c r="BB17" s="252"/>
      <c r="BC17" s="253"/>
      <c r="BD17" s="251"/>
      <c r="BE17" s="252"/>
      <c r="BF17" s="252"/>
      <c r="BG17" s="252"/>
      <c r="BH17" s="252"/>
      <c r="BI17" s="252"/>
      <c r="BJ17" s="252"/>
      <c r="BK17" s="252"/>
      <c r="BL17" s="253"/>
      <c r="BM17" s="251">
        <v>6578</v>
      </c>
      <c r="BN17" s="252"/>
      <c r="BO17" s="252"/>
      <c r="BP17" s="252"/>
      <c r="BQ17" s="252"/>
      <c r="BR17" s="252"/>
      <c r="BS17" s="252"/>
      <c r="BT17" s="252"/>
      <c r="BU17" s="253"/>
      <c r="BV17" s="251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54">
        <f>(Z17*(AL17+BV17)*12)</f>
        <v>6575985</v>
      </c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6"/>
      <c r="CS17" s="251">
        <f>CG17</f>
        <v>6575985</v>
      </c>
      <c r="CT17" s="257"/>
      <c r="CU17" s="257"/>
      <c r="CV17" s="257"/>
      <c r="CW17" s="257"/>
      <c r="CX17" s="257"/>
      <c r="CY17" s="257"/>
      <c r="CZ17" s="257"/>
      <c r="DA17" s="257"/>
      <c r="DB17" s="257"/>
      <c r="DC17" s="258"/>
      <c r="DD17" s="251"/>
      <c r="DE17" s="252"/>
      <c r="DF17" s="252"/>
      <c r="DG17" s="252"/>
      <c r="DH17" s="252"/>
      <c r="DI17" s="252"/>
      <c r="DJ17" s="252"/>
      <c r="DK17" s="252"/>
      <c r="DL17" s="252"/>
      <c r="DM17" s="252"/>
      <c r="DN17" s="253"/>
      <c r="DO17" s="251"/>
      <c r="DP17" s="252"/>
      <c r="DQ17" s="252"/>
      <c r="DR17" s="252"/>
      <c r="DS17" s="252"/>
      <c r="DT17" s="252"/>
      <c r="DU17" s="252"/>
      <c r="DV17" s="253"/>
      <c r="DW17" s="251"/>
      <c r="DX17" s="252"/>
      <c r="DY17" s="252"/>
      <c r="DZ17" s="252"/>
      <c r="EA17" s="252"/>
      <c r="EB17" s="252"/>
      <c r="EC17" s="253"/>
    </row>
    <row r="18" spans="1:133" s="6" customFormat="1" ht="205.5" customHeight="1">
      <c r="A18" s="259" t="s">
        <v>7</v>
      </c>
      <c r="B18" s="260"/>
      <c r="C18" s="260"/>
      <c r="D18" s="260"/>
      <c r="E18" s="260"/>
      <c r="F18" s="261"/>
      <c r="G18" s="272" t="s">
        <v>262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4"/>
      <c r="Z18" s="271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8"/>
      <c r="AL18" s="271"/>
      <c r="AM18" s="257"/>
      <c r="AN18" s="257"/>
      <c r="AO18" s="257"/>
      <c r="AP18" s="257"/>
      <c r="AQ18" s="257"/>
      <c r="AR18" s="257"/>
      <c r="AS18" s="257"/>
      <c r="AT18" s="258"/>
      <c r="AU18" s="271" t="s">
        <v>1</v>
      </c>
      <c r="AV18" s="257"/>
      <c r="AW18" s="257"/>
      <c r="AX18" s="257"/>
      <c r="AY18" s="257"/>
      <c r="AZ18" s="257"/>
      <c r="BA18" s="257"/>
      <c r="BB18" s="257"/>
      <c r="BC18" s="258"/>
      <c r="BD18" s="271" t="s">
        <v>1</v>
      </c>
      <c r="BE18" s="257"/>
      <c r="BF18" s="257"/>
      <c r="BG18" s="257"/>
      <c r="BH18" s="257"/>
      <c r="BI18" s="257"/>
      <c r="BJ18" s="257"/>
      <c r="BK18" s="257"/>
      <c r="BL18" s="258"/>
      <c r="BM18" s="271" t="s">
        <v>1</v>
      </c>
      <c r="BN18" s="257"/>
      <c r="BO18" s="257"/>
      <c r="BP18" s="257"/>
      <c r="BQ18" s="257"/>
      <c r="BR18" s="257"/>
      <c r="BS18" s="257"/>
      <c r="BT18" s="257"/>
      <c r="BU18" s="258"/>
      <c r="BV18" s="271" t="s">
        <v>1</v>
      </c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71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8"/>
      <c r="CS18" s="271"/>
      <c r="CT18" s="257"/>
      <c r="CU18" s="257"/>
      <c r="CV18" s="257"/>
      <c r="CW18" s="257"/>
      <c r="CX18" s="257"/>
      <c r="CY18" s="257"/>
      <c r="CZ18" s="257"/>
      <c r="DA18" s="257"/>
      <c r="DB18" s="257"/>
      <c r="DC18" s="258"/>
      <c r="DD18" s="271"/>
      <c r="DE18" s="257"/>
      <c r="DF18" s="257"/>
      <c r="DG18" s="257"/>
      <c r="DH18" s="257"/>
      <c r="DI18" s="257"/>
      <c r="DJ18" s="257"/>
      <c r="DK18" s="257"/>
      <c r="DL18" s="257"/>
      <c r="DM18" s="257"/>
      <c r="DN18" s="258"/>
      <c r="DO18" s="271"/>
      <c r="DP18" s="257"/>
      <c r="DQ18" s="257"/>
      <c r="DR18" s="257"/>
      <c r="DS18" s="257"/>
      <c r="DT18" s="257"/>
      <c r="DU18" s="257"/>
      <c r="DV18" s="258"/>
      <c r="DW18" s="271"/>
      <c r="DX18" s="257"/>
      <c r="DY18" s="257"/>
      <c r="DZ18" s="257"/>
      <c r="EA18" s="257"/>
      <c r="EB18" s="257"/>
      <c r="EC18" s="258"/>
    </row>
    <row r="19" spans="1:133" s="6" customFormat="1" ht="16.5" customHeight="1">
      <c r="A19" s="275" t="s">
        <v>17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4"/>
      <c r="AL19" s="268"/>
      <c r="AM19" s="269"/>
      <c r="AN19" s="269"/>
      <c r="AO19" s="269"/>
      <c r="AP19" s="269"/>
      <c r="AQ19" s="269"/>
      <c r="AR19" s="269"/>
      <c r="AS19" s="269"/>
      <c r="AT19" s="270"/>
      <c r="AU19" s="268" t="s">
        <v>1</v>
      </c>
      <c r="AV19" s="269"/>
      <c r="AW19" s="269"/>
      <c r="AX19" s="269"/>
      <c r="AY19" s="269"/>
      <c r="AZ19" s="269"/>
      <c r="BA19" s="269"/>
      <c r="BB19" s="269"/>
      <c r="BC19" s="270"/>
      <c r="BD19" s="268" t="s">
        <v>1</v>
      </c>
      <c r="BE19" s="269"/>
      <c r="BF19" s="269"/>
      <c r="BG19" s="269"/>
      <c r="BH19" s="269"/>
      <c r="BI19" s="269"/>
      <c r="BJ19" s="269"/>
      <c r="BK19" s="269"/>
      <c r="BL19" s="270"/>
      <c r="BM19" s="268" t="s">
        <v>1</v>
      </c>
      <c r="BN19" s="269"/>
      <c r="BO19" s="269"/>
      <c r="BP19" s="269"/>
      <c r="BQ19" s="269"/>
      <c r="BR19" s="269"/>
      <c r="BS19" s="269"/>
      <c r="BT19" s="269"/>
      <c r="BU19" s="270"/>
      <c r="BV19" s="268"/>
      <c r="BW19" s="269"/>
      <c r="BX19" s="269"/>
      <c r="BY19" s="269"/>
      <c r="BZ19" s="269"/>
      <c r="CA19" s="269"/>
      <c r="CB19" s="269"/>
      <c r="CC19" s="269"/>
      <c r="CD19" s="269"/>
      <c r="CE19" s="269"/>
      <c r="CF19" s="270"/>
      <c r="CG19" s="251">
        <f>CG13</f>
        <v>44081875.9978272</v>
      </c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8"/>
      <c r="CS19" s="251">
        <f>CG19</f>
        <v>44081875.9978272</v>
      </c>
      <c r="CT19" s="257"/>
      <c r="CU19" s="257"/>
      <c r="CV19" s="257"/>
      <c r="CW19" s="257"/>
      <c r="CX19" s="257"/>
      <c r="CY19" s="257"/>
      <c r="CZ19" s="257"/>
      <c r="DA19" s="257"/>
      <c r="DB19" s="257"/>
      <c r="DC19" s="258"/>
      <c r="DD19" s="271"/>
      <c r="DE19" s="257"/>
      <c r="DF19" s="257"/>
      <c r="DG19" s="257"/>
      <c r="DH19" s="257"/>
      <c r="DI19" s="257"/>
      <c r="DJ19" s="257"/>
      <c r="DK19" s="257"/>
      <c r="DL19" s="257"/>
      <c r="DM19" s="257"/>
      <c r="DN19" s="258"/>
      <c r="DO19" s="271"/>
      <c r="DP19" s="257"/>
      <c r="DQ19" s="257"/>
      <c r="DR19" s="257"/>
      <c r="DS19" s="257"/>
      <c r="DT19" s="257"/>
      <c r="DU19" s="257"/>
      <c r="DV19" s="258"/>
      <c r="DW19" s="271"/>
      <c r="DX19" s="257"/>
      <c r="DY19" s="257"/>
      <c r="DZ19" s="257"/>
      <c r="EA19" s="257"/>
      <c r="EB19" s="257"/>
      <c r="EC19" s="258"/>
    </row>
    <row r="20" spans="1:133" ht="15">
      <c r="A20" s="233" t="s">
        <v>220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</row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view="pageBreakPreview" zoomScaleSheetLayoutView="100" zoomScalePageLayoutView="0" workbookViewId="0" topLeftCell="A10">
      <selection activeCell="CM8" sqref="CM8:CY8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282" t="s">
        <v>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</row>
    <row r="2" s="5" customFormat="1" ht="12.75" customHeight="1"/>
    <row r="3" spans="1:137" s="3" customFormat="1" ht="21.75" customHeight="1">
      <c r="A3" s="286" t="s">
        <v>3</v>
      </c>
      <c r="B3" s="298"/>
      <c r="C3" s="298"/>
      <c r="D3" s="298"/>
      <c r="E3" s="298"/>
      <c r="F3" s="299"/>
      <c r="G3" s="286" t="s">
        <v>24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9"/>
      <c r="AC3" s="286" t="s">
        <v>219</v>
      </c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8"/>
      <c r="AP3" s="286" t="s">
        <v>34</v>
      </c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9"/>
      <c r="BC3" s="286" t="s">
        <v>191</v>
      </c>
      <c r="BD3" s="298"/>
      <c r="BE3" s="298"/>
      <c r="BF3" s="298"/>
      <c r="BG3" s="298"/>
      <c r="BH3" s="298"/>
      <c r="BI3" s="298"/>
      <c r="BJ3" s="298"/>
      <c r="BK3" s="298"/>
      <c r="BL3" s="299"/>
      <c r="BM3" s="286" t="s">
        <v>25</v>
      </c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86" t="s">
        <v>239</v>
      </c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9"/>
      <c r="CM3" s="147" t="s">
        <v>0</v>
      </c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4"/>
    </row>
    <row r="4" spans="1:137" s="3" customFormat="1" ht="90" customHeight="1">
      <c r="A4" s="300"/>
      <c r="B4" s="301"/>
      <c r="C4" s="301"/>
      <c r="D4" s="301"/>
      <c r="E4" s="301"/>
      <c r="F4" s="302"/>
      <c r="G4" s="300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2"/>
      <c r="AC4" s="289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1"/>
      <c r="AP4" s="300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2"/>
      <c r="BC4" s="300"/>
      <c r="BD4" s="301"/>
      <c r="BE4" s="301"/>
      <c r="BF4" s="301"/>
      <c r="BG4" s="301"/>
      <c r="BH4" s="301"/>
      <c r="BI4" s="301"/>
      <c r="BJ4" s="301"/>
      <c r="BK4" s="301"/>
      <c r="BL4" s="302"/>
      <c r="BM4" s="300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0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2"/>
      <c r="CM4" s="215" t="s">
        <v>172</v>
      </c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83"/>
      <c r="CZ4" s="215" t="s">
        <v>181</v>
      </c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83"/>
      <c r="DN4" s="308" t="s">
        <v>35</v>
      </c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9"/>
    </row>
    <row r="5" spans="1:137" s="3" customFormat="1" ht="29.25" customHeight="1">
      <c r="A5" s="303"/>
      <c r="B5" s="304"/>
      <c r="C5" s="304"/>
      <c r="D5" s="304"/>
      <c r="E5" s="304"/>
      <c r="F5" s="305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5"/>
      <c r="AC5" s="292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4"/>
      <c r="AP5" s="303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5"/>
      <c r="BC5" s="303"/>
      <c r="BD5" s="304"/>
      <c r="BE5" s="304"/>
      <c r="BF5" s="304"/>
      <c r="BG5" s="304"/>
      <c r="BH5" s="304"/>
      <c r="BI5" s="304"/>
      <c r="BJ5" s="304"/>
      <c r="BK5" s="304"/>
      <c r="BL5" s="305"/>
      <c r="BM5" s="303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3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5"/>
      <c r="CM5" s="180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4"/>
      <c r="CZ5" s="180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4"/>
      <c r="DN5" s="147" t="s">
        <v>2</v>
      </c>
      <c r="DO5" s="148"/>
      <c r="DP5" s="148"/>
      <c r="DQ5" s="148"/>
      <c r="DR5" s="148"/>
      <c r="DS5" s="148"/>
      <c r="DT5" s="148"/>
      <c r="DU5" s="148"/>
      <c r="DV5" s="148"/>
      <c r="DW5" s="149"/>
      <c r="DX5" s="147" t="s">
        <v>23</v>
      </c>
      <c r="DY5" s="148"/>
      <c r="DZ5" s="148"/>
      <c r="EA5" s="148"/>
      <c r="EB5" s="148"/>
      <c r="EC5" s="148"/>
      <c r="ED5" s="148"/>
      <c r="EE5" s="148"/>
      <c r="EF5" s="148"/>
      <c r="EG5" s="149"/>
    </row>
    <row r="6" spans="1:137" s="7" customFormat="1" ht="12.75">
      <c r="A6" s="295">
        <v>1</v>
      </c>
      <c r="B6" s="306"/>
      <c r="C6" s="306"/>
      <c r="D6" s="306"/>
      <c r="E6" s="306"/>
      <c r="F6" s="307"/>
      <c r="G6" s="295">
        <v>2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7"/>
      <c r="AC6" s="295">
        <v>3</v>
      </c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7"/>
      <c r="AP6" s="295">
        <v>4</v>
      </c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7"/>
      <c r="BC6" s="295">
        <v>5</v>
      </c>
      <c r="BD6" s="306"/>
      <c r="BE6" s="306"/>
      <c r="BF6" s="306"/>
      <c r="BG6" s="306"/>
      <c r="BH6" s="306"/>
      <c r="BI6" s="306"/>
      <c r="BJ6" s="306"/>
      <c r="BK6" s="306"/>
      <c r="BL6" s="307"/>
      <c r="BM6" s="295">
        <v>6</v>
      </c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295">
        <v>7</v>
      </c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7"/>
      <c r="CM6" s="295">
        <v>8</v>
      </c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7"/>
      <c r="CZ6" s="295">
        <v>9</v>
      </c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7"/>
      <c r="DN6" s="295">
        <v>10</v>
      </c>
      <c r="DO6" s="306"/>
      <c r="DP6" s="306"/>
      <c r="DQ6" s="306"/>
      <c r="DR6" s="306"/>
      <c r="DS6" s="306"/>
      <c r="DT6" s="306"/>
      <c r="DU6" s="306"/>
      <c r="DV6" s="306"/>
      <c r="DW6" s="307"/>
      <c r="DX6" s="295">
        <v>11</v>
      </c>
      <c r="DY6" s="306"/>
      <c r="DZ6" s="306"/>
      <c r="EA6" s="306"/>
      <c r="EB6" s="306"/>
      <c r="EC6" s="306"/>
      <c r="ED6" s="306"/>
      <c r="EE6" s="306"/>
      <c r="EF6" s="306"/>
      <c r="EG6" s="307"/>
    </row>
    <row r="7" spans="1:137" s="6" customFormat="1" ht="98.25" customHeight="1">
      <c r="A7" s="259" t="s">
        <v>6</v>
      </c>
      <c r="B7" s="260"/>
      <c r="C7" s="260"/>
      <c r="D7" s="260"/>
      <c r="E7" s="260"/>
      <c r="F7" s="261"/>
      <c r="G7" s="272" t="s">
        <v>37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68" t="s">
        <v>1</v>
      </c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70"/>
      <c r="AP7" s="268" t="s">
        <v>1</v>
      </c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70"/>
      <c r="BC7" s="268" t="s">
        <v>1</v>
      </c>
      <c r="BD7" s="269"/>
      <c r="BE7" s="269"/>
      <c r="BF7" s="269"/>
      <c r="BG7" s="269"/>
      <c r="BH7" s="269"/>
      <c r="BI7" s="269"/>
      <c r="BJ7" s="269"/>
      <c r="BK7" s="269"/>
      <c r="BL7" s="270"/>
      <c r="BM7" s="268" t="s">
        <v>1</v>
      </c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71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8"/>
      <c r="CM7" s="271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8"/>
      <c r="CZ7" s="271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8"/>
      <c r="DN7" s="271"/>
      <c r="DO7" s="257"/>
      <c r="DP7" s="257"/>
      <c r="DQ7" s="257"/>
      <c r="DR7" s="257"/>
      <c r="DS7" s="257"/>
      <c r="DT7" s="257"/>
      <c r="DU7" s="257"/>
      <c r="DV7" s="257"/>
      <c r="DW7" s="258"/>
      <c r="DX7" s="268"/>
      <c r="DY7" s="269"/>
      <c r="DZ7" s="269"/>
      <c r="EA7" s="269"/>
      <c r="EB7" s="269"/>
      <c r="EC7" s="269"/>
      <c r="ED7" s="269"/>
      <c r="EE7" s="269"/>
      <c r="EF7" s="269"/>
      <c r="EG7" s="270"/>
    </row>
    <row r="8" spans="1:137" s="6" customFormat="1" ht="78" customHeight="1">
      <c r="A8" s="259" t="s">
        <v>26</v>
      </c>
      <c r="B8" s="260"/>
      <c r="C8" s="260"/>
      <c r="D8" s="260"/>
      <c r="E8" s="260"/>
      <c r="F8" s="261"/>
      <c r="G8" s="272" t="s">
        <v>36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1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8"/>
      <c r="AP8" s="271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8"/>
      <c r="BC8" s="271"/>
      <c r="BD8" s="257"/>
      <c r="BE8" s="257"/>
      <c r="BF8" s="257"/>
      <c r="BG8" s="257"/>
      <c r="BH8" s="257"/>
      <c r="BI8" s="257"/>
      <c r="BJ8" s="257"/>
      <c r="BK8" s="257"/>
      <c r="BL8" s="258"/>
      <c r="BM8" s="271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71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8"/>
      <c r="CM8" s="271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8"/>
      <c r="CZ8" s="271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8"/>
      <c r="DN8" s="271"/>
      <c r="DO8" s="257"/>
      <c r="DP8" s="257"/>
      <c r="DQ8" s="257"/>
      <c r="DR8" s="257"/>
      <c r="DS8" s="257"/>
      <c r="DT8" s="257"/>
      <c r="DU8" s="257"/>
      <c r="DV8" s="257"/>
      <c r="DW8" s="258"/>
      <c r="DX8" s="268"/>
      <c r="DY8" s="269"/>
      <c r="DZ8" s="269"/>
      <c r="EA8" s="269"/>
      <c r="EB8" s="269"/>
      <c r="EC8" s="269"/>
      <c r="ED8" s="269"/>
      <c r="EE8" s="269"/>
      <c r="EF8" s="269"/>
      <c r="EG8" s="270"/>
    </row>
    <row r="9" spans="1:137" s="6" customFormat="1" ht="51.75" customHeight="1">
      <c r="A9" s="259" t="s">
        <v>27</v>
      </c>
      <c r="B9" s="260"/>
      <c r="C9" s="260"/>
      <c r="D9" s="260"/>
      <c r="E9" s="260"/>
      <c r="F9" s="261"/>
      <c r="G9" s="272" t="s">
        <v>30</v>
      </c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71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71"/>
      <c r="BD9" s="257"/>
      <c r="BE9" s="257"/>
      <c r="BF9" s="257"/>
      <c r="BG9" s="257"/>
      <c r="BH9" s="257"/>
      <c r="BI9" s="257"/>
      <c r="BJ9" s="257"/>
      <c r="BK9" s="257"/>
      <c r="BL9" s="258"/>
      <c r="BM9" s="271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71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8"/>
      <c r="CM9" s="271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8"/>
      <c r="CZ9" s="271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8"/>
      <c r="DN9" s="271"/>
      <c r="DO9" s="257"/>
      <c r="DP9" s="257"/>
      <c r="DQ9" s="257"/>
      <c r="DR9" s="257"/>
      <c r="DS9" s="257"/>
      <c r="DT9" s="257"/>
      <c r="DU9" s="257"/>
      <c r="DV9" s="257"/>
      <c r="DW9" s="258"/>
      <c r="DX9" s="268"/>
      <c r="DY9" s="269"/>
      <c r="DZ9" s="269"/>
      <c r="EA9" s="269"/>
      <c r="EB9" s="269"/>
      <c r="EC9" s="269"/>
      <c r="ED9" s="269"/>
      <c r="EE9" s="269"/>
      <c r="EF9" s="269"/>
      <c r="EG9" s="270"/>
    </row>
    <row r="10" spans="1:137" s="6" customFormat="1" ht="39" customHeight="1">
      <c r="A10" s="259" t="s">
        <v>29</v>
      </c>
      <c r="B10" s="260"/>
      <c r="C10" s="260"/>
      <c r="D10" s="260"/>
      <c r="E10" s="260"/>
      <c r="F10" s="261"/>
      <c r="G10" s="272" t="s">
        <v>28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71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8"/>
      <c r="BC10" s="271"/>
      <c r="BD10" s="257"/>
      <c r="BE10" s="257"/>
      <c r="BF10" s="257"/>
      <c r="BG10" s="257"/>
      <c r="BH10" s="257"/>
      <c r="BI10" s="257"/>
      <c r="BJ10" s="257"/>
      <c r="BK10" s="257"/>
      <c r="BL10" s="258"/>
      <c r="BM10" s="271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71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8"/>
      <c r="CM10" s="271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8"/>
      <c r="CZ10" s="271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8"/>
      <c r="DN10" s="271"/>
      <c r="DO10" s="257"/>
      <c r="DP10" s="257"/>
      <c r="DQ10" s="257"/>
      <c r="DR10" s="257"/>
      <c r="DS10" s="257"/>
      <c r="DT10" s="257"/>
      <c r="DU10" s="257"/>
      <c r="DV10" s="257"/>
      <c r="DW10" s="258"/>
      <c r="DX10" s="268"/>
      <c r="DY10" s="269"/>
      <c r="DZ10" s="269"/>
      <c r="EA10" s="269"/>
      <c r="EB10" s="269"/>
      <c r="EC10" s="269"/>
      <c r="ED10" s="269"/>
      <c r="EE10" s="269"/>
      <c r="EF10" s="269"/>
      <c r="EG10" s="270"/>
    </row>
    <row r="11" spans="1:137" s="6" customFormat="1" ht="16.5" customHeight="1">
      <c r="A11" s="310"/>
      <c r="B11" s="311"/>
      <c r="C11" s="311"/>
      <c r="D11" s="311"/>
      <c r="E11" s="311"/>
      <c r="F11" s="312"/>
      <c r="G11" s="279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71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71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8"/>
      <c r="BC11" s="271"/>
      <c r="BD11" s="257"/>
      <c r="BE11" s="257"/>
      <c r="BF11" s="257"/>
      <c r="BG11" s="257"/>
      <c r="BH11" s="257"/>
      <c r="BI11" s="257"/>
      <c r="BJ11" s="257"/>
      <c r="BK11" s="257"/>
      <c r="BL11" s="258"/>
      <c r="BM11" s="271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71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8"/>
      <c r="CM11" s="271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8"/>
      <c r="CZ11" s="271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8"/>
      <c r="DN11" s="271"/>
      <c r="DO11" s="257"/>
      <c r="DP11" s="257"/>
      <c r="DQ11" s="257"/>
      <c r="DR11" s="257"/>
      <c r="DS11" s="257"/>
      <c r="DT11" s="257"/>
      <c r="DU11" s="257"/>
      <c r="DV11" s="257"/>
      <c r="DW11" s="258"/>
      <c r="DX11" s="268"/>
      <c r="DY11" s="269"/>
      <c r="DZ11" s="269"/>
      <c r="EA11" s="269"/>
      <c r="EB11" s="269"/>
      <c r="EC11" s="269"/>
      <c r="ED11" s="269"/>
      <c r="EE11" s="269"/>
      <c r="EF11" s="269"/>
      <c r="EG11" s="270"/>
    </row>
    <row r="12" spans="1:137" s="6" customFormat="1" ht="82.5" customHeight="1">
      <c r="A12" s="259" t="s">
        <v>7</v>
      </c>
      <c r="B12" s="260"/>
      <c r="C12" s="260"/>
      <c r="D12" s="260"/>
      <c r="E12" s="260"/>
      <c r="F12" s="261"/>
      <c r="G12" s="279" t="s">
        <v>38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68" t="s">
        <v>1</v>
      </c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70"/>
      <c r="AP12" s="268" t="s">
        <v>1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70"/>
      <c r="BC12" s="268" t="s">
        <v>1</v>
      </c>
      <c r="BD12" s="269"/>
      <c r="BE12" s="269"/>
      <c r="BF12" s="269"/>
      <c r="BG12" s="269"/>
      <c r="BH12" s="269"/>
      <c r="BI12" s="269"/>
      <c r="BJ12" s="269"/>
      <c r="BK12" s="269"/>
      <c r="BL12" s="270"/>
      <c r="BM12" s="268" t="s">
        <v>1</v>
      </c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71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8"/>
      <c r="CM12" s="271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8"/>
      <c r="CZ12" s="271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8"/>
      <c r="DN12" s="271"/>
      <c r="DO12" s="257"/>
      <c r="DP12" s="257"/>
      <c r="DQ12" s="257"/>
      <c r="DR12" s="257"/>
      <c r="DS12" s="257"/>
      <c r="DT12" s="257"/>
      <c r="DU12" s="257"/>
      <c r="DV12" s="257"/>
      <c r="DW12" s="258"/>
      <c r="DX12" s="268"/>
      <c r="DY12" s="269"/>
      <c r="DZ12" s="269"/>
      <c r="EA12" s="269"/>
      <c r="EB12" s="269"/>
      <c r="EC12" s="269"/>
      <c r="ED12" s="269"/>
      <c r="EE12" s="269"/>
      <c r="EF12" s="269"/>
      <c r="EG12" s="270"/>
    </row>
    <row r="13" spans="1:137" s="6" customFormat="1" ht="78.75" customHeight="1">
      <c r="A13" s="259" t="s">
        <v>31</v>
      </c>
      <c r="B13" s="260"/>
      <c r="C13" s="260"/>
      <c r="D13" s="260"/>
      <c r="E13" s="260"/>
      <c r="F13" s="261"/>
      <c r="G13" s="279" t="s">
        <v>36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71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8"/>
      <c r="AP13" s="271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8"/>
      <c r="BC13" s="271"/>
      <c r="BD13" s="257"/>
      <c r="BE13" s="257"/>
      <c r="BF13" s="257"/>
      <c r="BG13" s="257"/>
      <c r="BH13" s="257"/>
      <c r="BI13" s="257"/>
      <c r="BJ13" s="257"/>
      <c r="BK13" s="257"/>
      <c r="BL13" s="258"/>
      <c r="BM13" s="271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71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8"/>
      <c r="CM13" s="271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8"/>
      <c r="CZ13" s="271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8"/>
      <c r="DN13" s="271"/>
      <c r="DO13" s="257"/>
      <c r="DP13" s="257"/>
      <c r="DQ13" s="257"/>
      <c r="DR13" s="257"/>
      <c r="DS13" s="257"/>
      <c r="DT13" s="257"/>
      <c r="DU13" s="257"/>
      <c r="DV13" s="257"/>
      <c r="DW13" s="258"/>
      <c r="DX13" s="268"/>
      <c r="DY13" s="269"/>
      <c r="DZ13" s="269"/>
      <c r="EA13" s="269"/>
      <c r="EB13" s="269"/>
      <c r="EC13" s="269"/>
      <c r="ED13" s="269"/>
      <c r="EE13" s="269"/>
      <c r="EF13" s="269"/>
      <c r="EG13" s="270"/>
    </row>
    <row r="14" spans="1:137" s="6" customFormat="1" ht="54" customHeight="1">
      <c r="A14" s="259" t="s">
        <v>32</v>
      </c>
      <c r="B14" s="260"/>
      <c r="C14" s="260"/>
      <c r="D14" s="260"/>
      <c r="E14" s="260"/>
      <c r="F14" s="261"/>
      <c r="G14" s="279" t="s">
        <v>30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71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8"/>
      <c r="AP14" s="271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8"/>
      <c r="BC14" s="271"/>
      <c r="BD14" s="257"/>
      <c r="BE14" s="257"/>
      <c r="BF14" s="257"/>
      <c r="BG14" s="257"/>
      <c r="BH14" s="257"/>
      <c r="BI14" s="257"/>
      <c r="BJ14" s="257"/>
      <c r="BK14" s="257"/>
      <c r="BL14" s="258"/>
      <c r="BM14" s="271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71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8"/>
      <c r="CM14" s="271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8"/>
      <c r="CZ14" s="271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8"/>
      <c r="DN14" s="271"/>
      <c r="DO14" s="257"/>
      <c r="DP14" s="257"/>
      <c r="DQ14" s="257"/>
      <c r="DR14" s="257"/>
      <c r="DS14" s="257"/>
      <c r="DT14" s="257"/>
      <c r="DU14" s="257"/>
      <c r="DV14" s="257"/>
      <c r="DW14" s="258"/>
      <c r="DX14" s="268"/>
      <c r="DY14" s="269"/>
      <c r="DZ14" s="269"/>
      <c r="EA14" s="269"/>
      <c r="EB14" s="269"/>
      <c r="EC14" s="269"/>
      <c r="ED14" s="269"/>
      <c r="EE14" s="269"/>
      <c r="EF14" s="269"/>
      <c r="EG14" s="270"/>
    </row>
    <row r="15" spans="1:137" s="6" customFormat="1" ht="39" customHeight="1">
      <c r="A15" s="259" t="s">
        <v>33</v>
      </c>
      <c r="B15" s="260"/>
      <c r="C15" s="260"/>
      <c r="D15" s="260"/>
      <c r="E15" s="260"/>
      <c r="F15" s="261"/>
      <c r="G15" s="279" t="s">
        <v>28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71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8"/>
      <c r="AP15" s="271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8"/>
      <c r="BC15" s="271"/>
      <c r="BD15" s="257"/>
      <c r="BE15" s="257"/>
      <c r="BF15" s="257"/>
      <c r="BG15" s="257"/>
      <c r="BH15" s="257"/>
      <c r="BI15" s="257"/>
      <c r="BJ15" s="257"/>
      <c r="BK15" s="257"/>
      <c r="BL15" s="258"/>
      <c r="BM15" s="271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71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8"/>
      <c r="CM15" s="271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8"/>
      <c r="CZ15" s="271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8"/>
      <c r="DN15" s="271"/>
      <c r="DO15" s="257"/>
      <c r="DP15" s="257"/>
      <c r="DQ15" s="257"/>
      <c r="DR15" s="257"/>
      <c r="DS15" s="257"/>
      <c r="DT15" s="257"/>
      <c r="DU15" s="257"/>
      <c r="DV15" s="257"/>
      <c r="DW15" s="258"/>
      <c r="DX15" s="268"/>
      <c r="DY15" s="269"/>
      <c r="DZ15" s="269"/>
      <c r="EA15" s="269"/>
      <c r="EB15" s="269"/>
      <c r="EC15" s="269"/>
      <c r="ED15" s="269"/>
      <c r="EE15" s="269"/>
      <c r="EF15" s="269"/>
      <c r="EG15" s="270"/>
    </row>
    <row r="16" spans="1:137" s="6" customFormat="1" ht="16.5" customHeight="1">
      <c r="A16" s="310"/>
      <c r="B16" s="311"/>
      <c r="C16" s="311"/>
      <c r="D16" s="311"/>
      <c r="E16" s="311"/>
      <c r="F16" s="312"/>
      <c r="G16" s="279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71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8"/>
      <c r="AP16" s="271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8"/>
      <c r="BC16" s="271"/>
      <c r="BD16" s="257"/>
      <c r="BE16" s="257"/>
      <c r="BF16" s="257"/>
      <c r="BG16" s="257"/>
      <c r="BH16" s="257"/>
      <c r="BI16" s="257"/>
      <c r="BJ16" s="257"/>
      <c r="BK16" s="257"/>
      <c r="BL16" s="258"/>
      <c r="BM16" s="271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71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8"/>
      <c r="CM16" s="271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8"/>
      <c r="CZ16" s="271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  <c r="DN16" s="271"/>
      <c r="DO16" s="257"/>
      <c r="DP16" s="257"/>
      <c r="DQ16" s="257"/>
      <c r="DR16" s="257"/>
      <c r="DS16" s="257"/>
      <c r="DT16" s="257"/>
      <c r="DU16" s="257"/>
      <c r="DV16" s="257"/>
      <c r="DW16" s="258"/>
      <c r="DX16" s="268"/>
      <c r="DY16" s="269"/>
      <c r="DZ16" s="269"/>
      <c r="EA16" s="269"/>
      <c r="EB16" s="269"/>
      <c r="EC16" s="269"/>
      <c r="ED16" s="269"/>
      <c r="EE16" s="269"/>
      <c r="EF16" s="269"/>
      <c r="EG16" s="270"/>
    </row>
    <row r="17" spans="1:137" s="6" customFormat="1" ht="16.5" customHeight="1">
      <c r="A17" s="313" t="s">
        <v>17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1"/>
      <c r="BZ17" s="271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8"/>
      <c r="CM17" s="271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8"/>
      <c r="CZ17" s="271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8"/>
      <c r="DN17" s="271"/>
      <c r="DO17" s="257"/>
      <c r="DP17" s="257"/>
      <c r="DQ17" s="257"/>
      <c r="DR17" s="257"/>
      <c r="DS17" s="257"/>
      <c r="DT17" s="257"/>
      <c r="DU17" s="257"/>
      <c r="DV17" s="257"/>
      <c r="DW17" s="258"/>
      <c r="DX17" s="271"/>
      <c r="DY17" s="257"/>
      <c r="DZ17" s="257"/>
      <c r="EA17" s="257"/>
      <c r="EB17" s="257"/>
      <c r="EC17" s="257"/>
      <c r="ED17" s="257"/>
      <c r="EE17" s="257"/>
      <c r="EF17" s="257"/>
      <c r="EG17" s="258"/>
    </row>
    <row r="18" spans="1:137" ht="21" customHeight="1">
      <c r="A18" s="284" t="s">
        <v>217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</row>
  </sheetData>
  <sheetProtection/>
  <mergeCells count="142">
    <mergeCell ref="A17:BY17"/>
    <mergeCell ref="DN12:DW12"/>
    <mergeCell ref="BZ14:CL14"/>
    <mergeCell ref="CZ16:DM16"/>
    <mergeCell ref="DX13:EG13"/>
    <mergeCell ref="BC14:BL14"/>
    <mergeCell ref="CM14:CY14"/>
    <mergeCell ref="BM14:BY14"/>
    <mergeCell ref="BM16:BY16"/>
    <mergeCell ref="A16:F16"/>
    <mergeCell ref="DX11:EG11"/>
    <mergeCell ref="DX16:EG16"/>
    <mergeCell ref="DN16:DW16"/>
    <mergeCell ref="DN15:DW15"/>
    <mergeCell ref="DX15:EG15"/>
    <mergeCell ref="DN14:DW14"/>
    <mergeCell ref="DX14:EG14"/>
    <mergeCell ref="DN13:DW13"/>
    <mergeCell ref="DX12:EG12"/>
    <mergeCell ref="BZ11:CL11"/>
    <mergeCell ref="CM11:CY11"/>
    <mergeCell ref="CZ11:DM11"/>
    <mergeCell ref="DN17:DW17"/>
    <mergeCell ref="CZ14:DM14"/>
    <mergeCell ref="CM12:CY12"/>
    <mergeCell ref="CZ17:DM17"/>
    <mergeCell ref="DN11:DW11"/>
    <mergeCell ref="BZ17:CL17"/>
    <mergeCell ref="A13:F13"/>
    <mergeCell ref="BC15:BL15"/>
    <mergeCell ref="A14:F14"/>
    <mergeCell ref="CZ15:DM15"/>
    <mergeCell ref="A12:F12"/>
    <mergeCell ref="AP12:BB12"/>
    <mergeCell ref="CM15:CY15"/>
    <mergeCell ref="BM12:BY12"/>
    <mergeCell ref="CM13:CY13"/>
    <mergeCell ref="G13:AB13"/>
    <mergeCell ref="BC16:BL16"/>
    <mergeCell ref="A15:F15"/>
    <mergeCell ref="A3:F5"/>
    <mergeCell ref="DN5:DW5"/>
    <mergeCell ref="A7:F7"/>
    <mergeCell ref="AP7:BB7"/>
    <mergeCell ref="BZ16:CL16"/>
    <mergeCell ref="CM16:CY16"/>
    <mergeCell ref="BM15:BY15"/>
    <mergeCell ref="BZ15:CL15"/>
    <mergeCell ref="A6:F6"/>
    <mergeCell ref="A11:F11"/>
    <mergeCell ref="BC7:BL7"/>
    <mergeCell ref="BM7:BY7"/>
    <mergeCell ref="BZ7:CL7"/>
    <mergeCell ref="CZ12:DM12"/>
    <mergeCell ref="BC9:BL9"/>
    <mergeCell ref="CM7:CY7"/>
    <mergeCell ref="CM9:CY9"/>
    <mergeCell ref="BC11:BL11"/>
    <mergeCell ref="DX17:EG17"/>
    <mergeCell ref="G3:AB5"/>
    <mergeCell ref="G6:AB6"/>
    <mergeCell ref="DX5:EG5"/>
    <mergeCell ref="DN7:DW7"/>
    <mergeCell ref="CM17:CY17"/>
    <mergeCell ref="DN9:DW9"/>
    <mergeCell ref="CZ7:DM7"/>
    <mergeCell ref="BC8:BL8"/>
    <mergeCell ref="AP13:BB13"/>
    <mergeCell ref="A9:F9"/>
    <mergeCell ref="A8:F8"/>
    <mergeCell ref="CZ8:DM8"/>
    <mergeCell ref="AP9:BB9"/>
    <mergeCell ref="BM8:BY8"/>
    <mergeCell ref="BZ8:CL8"/>
    <mergeCell ref="CM8:CY8"/>
    <mergeCell ref="AP8:BB8"/>
    <mergeCell ref="DN4:EG4"/>
    <mergeCell ref="CM4:CY5"/>
    <mergeCell ref="CZ4:DM5"/>
    <mergeCell ref="CZ6:DM6"/>
    <mergeCell ref="DX9:EG9"/>
    <mergeCell ref="CZ9:DM9"/>
    <mergeCell ref="DX7:EG7"/>
    <mergeCell ref="BM6:BY6"/>
    <mergeCell ref="BZ9:CL9"/>
    <mergeCell ref="DN10:DW10"/>
    <mergeCell ref="CM3:EG3"/>
    <mergeCell ref="BZ3:CL5"/>
    <mergeCell ref="BM9:BY9"/>
    <mergeCell ref="DX6:EG6"/>
    <mergeCell ref="DN6:DW6"/>
    <mergeCell ref="BZ6:CL6"/>
    <mergeCell ref="CM6:CY6"/>
    <mergeCell ref="BM11:BY11"/>
    <mergeCell ref="BM13:BY13"/>
    <mergeCell ref="BC13:BL13"/>
    <mergeCell ref="AP11:BB11"/>
    <mergeCell ref="AP14:BB14"/>
    <mergeCell ref="AP15:BB15"/>
    <mergeCell ref="AP16:BB16"/>
    <mergeCell ref="A10:F10"/>
    <mergeCell ref="BC10:BL10"/>
    <mergeCell ref="BZ10:CL10"/>
    <mergeCell ref="CM10:CY10"/>
    <mergeCell ref="CZ10:DM10"/>
    <mergeCell ref="BC12:BL12"/>
    <mergeCell ref="BZ12:CL12"/>
    <mergeCell ref="CZ13:DM13"/>
    <mergeCell ref="BZ13:CL13"/>
    <mergeCell ref="AP3:BB5"/>
    <mergeCell ref="AP6:BB6"/>
    <mergeCell ref="AP10:BB10"/>
    <mergeCell ref="BC3:BL5"/>
    <mergeCell ref="BC6:BL6"/>
    <mergeCell ref="DX8:EG8"/>
    <mergeCell ref="DX10:EG10"/>
    <mergeCell ref="DN8:DW8"/>
    <mergeCell ref="BM10:BY10"/>
    <mergeCell ref="BM3:BY5"/>
    <mergeCell ref="A1:EG1"/>
    <mergeCell ref="A18:EG18"/>
    <mergeCell ref="AC3:AO5"/>
    <mergeCell ref="AC6:AO6"/>
    <mergeCell ref="AC7:AO7"/>
    <mergeCell ref="AC8:AO8"/>
    <mergeCell ref="AC9:AO9"/>
    <mergeCell ref="AC10:AO10"/>
    <mergeCell ref="AC11:AO11"/>
    <mergeCell ref="AC12:AO12"/>
    <mergeCell ref="G7:AB7"/>
    <mergeCell ref="G8:AB8"/>
    <mergeCell ref="G9:AB9"/>
    <mergeCell ref="G10:AB10"/>
    <mergeCell ref="G11:AB11"/>
    <mergeCell ref="G12:AB12"/>
    <mergeCell ref="G14:AB14"/>
    <mergeCell ref="G15:AB15"/>
    <mergeCell ref="G16:AB16"/>
    <mergeCell ref="AC13:AO13"/>
    <mergeCell ref="AC14:AO14"/>
    <mergeCell ref="AC15:AO15"/>
    <mergeCell ref="AC16:AO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11" max="1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G15"/>
  <sheetViews>
    <sheetView view="pageBreakPreview" zoomScaleSheetLayoutView="100" zoomScalePageLayoutView="0" workbookViewId="0" topLeftCell="A1">
      <selection activeCell="BM9" sqref="BM9:BY9"/>
    </sheetView>
  </sheetViews>
  <sheetFormatPr defaultColWidth="0.875" defaultRowHeight="12.75"/>
  <cols>
    <col min="1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282" t="s">
        <v>229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</row>
    <row r="2" s="5" customFormat="1" ht="12.75" customHeight="1"/>
    <row r="3" spans="1:137" s="3" customFormat="1" ht="21.75" customHeight="1">
      <c r="A3" s="286" t="s">
        <v>3</v>
      </c>
      <c r="B3" s="298"/>
      <c r="C3" s="298"/>
      <c r="D3" s="298"/>
      <c r="E3" s="298"/>
      <c r="F3" s="299"/>
      <c r="G3" s="286" t="s">
        <v>230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87"/>
      <c r="AD3" s="287"/>
      <c r="AE3" s="287"/>
      <c r="AF3" s="287"/>
      <c r="AG3" s="287"/>
      <c r="AH3" s="314" t="s">
        <v>222</v>
      </c>
      <c r="AI3" s="314"/>
      <c r="AJ3" s="314"/>
      <c r="AK3" s="314"/>
      <c r="AL3" s="314"/>
      <c r="AM3" s="314"/>
      <c r="AN3" s="314"/>
      <c r="AO3" s="314"/>
      <c r="AP3" s="286" t="s">
        <v>34</v>
      </c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9"/>
      <c r="BC3" s="286" t="s">
        <v>191</v>
      </c>
      <c r="BD3" s="298"/>
      <c r="BE3" s="298"/>
      <c r="BF3" s="298"/>
      <c r="BG3" s="298"/>
      <c r="BH3" s="298"/>
      <c r="BI3" s="298"/>
      <c r="BJ3" s="298"/>
      <c r="BK3" s="298"/>
      <c r="BL3" s="299"/>
      <c r="BM3" s="286" t="s">
        <v>25</v>
      </c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86" t="s">
        <v>239</v>
      </c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9"/>
      <c r="CM3" s="147" t="s">
        <v>0</v>
      </c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4"/>
    </row>
    <row r="4" spans="1:137" s="3" customFormat="1" ht="90" customHeight="1">
      <c r="A4" s="300"/>
      <c r="B4" s="301"/>
      <c r="C4" s="301"/>
      <c r="D4" s="301"/>
      <c r="E4" s="301"/>
      <c r="F4" s="302"/>
      <c r="G4" s="300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290"/>
      <c r="AD4" s="290"/>
      <c r="AE4" s="290"/>
      <c r="AF4" s="290"/>
      <c r="AG4" s="290"/>
      <c r="AH4" s="314"/>
      <c r="AI4" s="314"/>
      <c r="AJ4" s="314"/>
      <c r="AK4" s="314"/>
      <c r="AL4" s="314"/>
      <c r="AM4" s="314"/>
      <c r="AN4" s="314"/>
      <c r="AO4" s="314"/>
      <c r="AP4" s="300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2"/>
      <c r="BC4" s="300"/>
      <c r="BD4" s="301"/>
      <c r="BE4" s="301"/>
      <c r="BF4" s="301"/>
      <c r="BG4" s="301"/>
      <c r="BH4" s="301"/>
      <c r="BI4" s="301"/>
      <c r="BJ4" s="301"/>
      <c r="BK4" s="301"/>
      <c r="BL4" s="302"/>
      <c r="BM4" s="300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0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2"/>
      <c r="CM4" s="215" t="s">
        <v>172</v>
      </c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83"/>
      <c r="CZ4" s="215" t="s">
        <v>181</v>
      </c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83"/>
      <c r="DN4" s="308" t="s">
        <v>35</v>
      </c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9"/>
    </row>
    <row r="5" spans="1:137" s="3" customFormat="1" ht="29.25" customHeight="1">
      <c r="A5" s="303"/>
      <c r="B5" s="304"/>
      <c r="C5" s="304"/>
      <c r="D5" s="304"/>
      <c r="E5" s="304"/>
      <c r="F5" s="305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293"/>
      <c r="AD5" s="293"/>
      <c r="AE5" s="293"/>
      <c r="AF5" s="293"/>
      <c r="AG5" s="293"/>
      <c r="AH5" s="314"/>
      <c r="AI5" s="314"/>
      <c r="AJ5" s="314"/>
      <c r="AK5" s="314"/>
      <c r="AL5" s="314"/>
      <c r="AM5" s="314"/>
      <c r="AN5" s="314"/>
      <c r="AO5" s="314"/>
      <c r="AP5" s="303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5"/>
      <c r="BC5" s="303"/>
      <c r="BD5" s="304"/>
      <c r="BE5" s="304"/>
      <c r="BF5" s="304"/>
      <c r="BG5" s="304"/>
      <c r="BH5" s="304"/>
      <c r="BI5" s="304"/>
      <c r="BJ5" s="304"/>
      <c r="BK5" s="304"/>
      <c r="BL5" s="305"/>
      <c r="BM5" s="303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3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5"/>
      <c r="CM5" s="180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4"/>
      <c r="CZ5" s="180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4"/>
      <c r="DN5" s="147" t="s">
        <v>2</v>
      </c>
      <c r="DO5" s="148"/>
      <c r="DP5" s="148"/>
      <c r="DQ5" s="148"/>
      <c r="DR5" s="148"/>
      <c r="DS5" s="148"/>
      <c r="DT5" s="148"/>
      <c r="DU5" s="148"/>
      <c r="DV5" s="148"/>
      <c r="DW5" s="149"/>
      <c r="DX5" s="147" t="s">
        <v>23</v>
      </c>
      <c r="DY5" s="148"/>
      <c r="DZ5" s="148"/>
      <c r="EA5" s="148"/>
      <c r="EB5" s="148"/>
      <c r="EC5" s="148"/>
      <c r="ED5" s="148"/>
      <c r="EE5" s="148"/>
      <c r="EF5" s="148"/>
      <c r="EG5" s="149"/>
    </row>
    <row r="6" spans="1:137" s="7" customFormat="1" ht="12.75">
      <c r="A6" s="295">
        <v>1</v>
      </c>
      <c r="B6" s="306"/>
      <c r="C6" s="306"/>
      <c r="D6" s="306"/>
      <c r="E6" s="306"/>
      <c r="F6" s="307"/>
      <c r="G6" s="295">
        <v>2</v>
      </c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315">
        <v>3</v>
      </c>
      <c r="AI6" s="315"/>
      <c r="AJ6" s="315"/>
      <c r="AK6" s="315"/>
      <c r="AL6" s="315"/>
      <c r="AM6" s="315"/>
      <c r="AN6" s="315"/>
      <c r="AO6" s="315"/>
      <c r="AP6" s="295">
        <v>4</v>
      </c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7"/>
      <c r="BC6" s="295">
        <v>5</v>
      </c>
      <c r="BD6" s="306"/>
      <c r="BE6" s="306"/>
      <c r="BF6" s="306"/>
      <c r="BG6" s="306"/>
      <c r="BH6" s="306"/>
      <c r="BI6" s="306"/>
      <c r="BJ6" s="306"/>
      <c r="BK6" s="306"/>
      <c r="BL6" s="307"/>
      <c r="BM6" s="295">
        <v>6</v>
      </c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295">
        <v>7</v>
      </c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7"/>
      <c r="CM6" s="295">
        <v>8</v>
      </c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7"/>
      <c r="CZ6" s="295">
        <v>9</v>
      </c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7"/>
      <c r="DN6" s="295">
        <v>10</v>
      </c>
      <c r="DO6" s="306"/>
      <c r="DP6" s="306"/>
      <c r="DQ6" s="306"/>
      <c r="DR6" s="306"/>
      <c r="DS6" s="306"/>
      <c r="DT6" s="306"/>
      <c r="DU6" s="306"/>
      <c r="DV6" s="306"/>
      <c r="DW6" s="307"/>
      <c r="DX6" s="295">
        <v>11</v>
      </c>
      <c r="DY6" s="306"/>
      <c r="DZ6" s="306"/>
      <c r="EA6" s="306"/>
      <c r="EB6" s="306"/>
      <c r="EC6" s="306"/>
      <c r="ED6" s="306"/>
      <c r="EE6" s="306"/>
      <c r="EF6" s="306"/>
      <c r="EG6" s="307"/>
    </row>
    <row r="7" spans="1:137" s="6" customFormat="1" ht="43.5" customHeight="1">
      <c r="A7" s="259" t="s">
        <v>6</v>
      </c>
      <c r="B7" s="260"/>
      <c r="C7" s="260"/>
      <c r="D7" s="260"/>
      <c r="E7" s="260"/>
      <c r="F7" s="261"/>
      <c r="G7" s="316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268"/>
      <c r="AI7" s="318"/>
      <c r="AJ7" s="318"/>
      <c r="AK7" s="318"/>
      <c r="AL7" s="318"/>
      <c r="AM7" s="318"/>
      <c r="AN7" s="318"/>
      <c r="AO7" s="319"/>
      <c r="AP7" s="268" t="s">
        <v>1</v>
      </c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70"/>
      <c r="BC7" s="268" t="s">
        <v>1</v>
      </c>
      <c r="BD7" s="269"/>
      <c r="BE7" s="269"/>
      <c r="BF7" s="269"/>
      <c r="BG7" s="269"/>
      <c r="BH7" s="269"/>
      <c r="BI7" s="269"/>
      <c r="BJ7" s="269"/>
      <c r="BK7" s="269"/>
      <c r="BL7" s="270"/>
      <c r="BM7" s="268" t="s">
        <v>1</v>
      </c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71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8"/>
      <c r="CM7" s="271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8"/>
      <c r="CZ7" s="271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8"/>
      <c r="DN7" s="271"/>
      <c r="DO7" s="257"/>
      <c r="DP7" s="257"/>
      <c r="DQ7" s="257"/>
      <c r="DR7" s="257"/>
      <c r="DS7" s="257"/>
      <c r="DT7" s="257"/>
      <c r="DU7" s="257"/>
      <c r="DV7" s="257"/>
      <c r="DW7" s="258"/>
      <c r="DX7" s="268"/>
      <c r="DY7" s="269"/>
      <c r="DZ7" s="269"/>
      <c r="EA7" s="269"/>
      <c r="EB7" s="269"/>
      <c r="EC7" s="269"/>
      <c r="ED7" s="269"/>
      <c r="EE7" s="269"/>
      <c r="EF7" s="269"/>
      <c r="EG7" s="270"/>
    </row>
    <row r="8" spans="1:137" s="6" customFormat="1" ht="31.5" customHeight="1">
      <c r="A8" s="259" t="s">
        <v>26</v>
      </c>
      <c r="B8" s="260"/>
      <c r="C8" s="260"/>
      <c r="D8" s="260"/>
      <c r="E8" s="260"/>
      <c r="F8" s="261"/>
      <c r="G8" s="316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268"/>
      <c r="AI8" s="318"/>
      <c r="AJ8" s="318"/>
      <c r="AK8" s="318"/>
      <c r="AL8" s="318"/>
      <c r="AM8" s="318"/>
      <c r="AN8" s="318"/>
      <c r="AO8" s="319"/>
      <c r="AP8" s="271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8"/>
      <c r="BC8" s="271"/>
      <c r="BD8" s="257"/>
      <c r="BE8" s="257"/>
      <c r="BF8" s="257"/>
      <c r="BG8" s="257"/>
      <c r="BH8" s="257"/>
      <c r="BI8" s="257"/>
      <c r="BJ8" s="257"/>
      <c r="BK8" s="257"/>
      <c r="BL8" s="258"/>
      <c r="BM8" s="271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71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8"/>
      <c r="CM8" s="271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8"/>
      <c r="CZ8" s="271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8"/>
      <c r="DN8" s="271"/>
      <c r="DO8" s="257"/>
      <c r="DP8" s="257"/>
      <c r="DQ8" s="257"/>
      <c r="DR8" s="257"/>
      <c r="DS8" s="257"/>
      <c r="DT8" s="257"/>
      <c r="DU8" s="257"/>
      <c r="DV8" s="257"/>
      <c r="DW8" s="258"/>
      <c r="DX8" s="268"/>
      <c r="DY8" s="269"/>
      <c r="DZ8" s="269"/>
      <c r="EA8" s="269"/>
      <c r="EB8" s="269"/>
      <c r="EC8" s="269"/>
      <c r="ED8" s="269"/>
      <c r="EE8" s="269"/>
      <c r="EF8" s="269"/>
      <c r="EG8" s="270"/>
    </row>
    <row r="9" spans="1:137" s="6" customFormat="1" ht="35.25" customHeight="1">
      <c r="A9" s="259" t="s">
        <v>27</v>
      </c>
      <c r="B9" s="260"/>
      <c r="C9" s="260"/>
      <c r="D9" s="260"/>
      <c r="E9" s="260"/>
      <c r="F9" s="261"/>
      <c r="G9" s="316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268"/>
      <c r="AI9" s="318"/>
      <c r="AJ9" s="318"/>
      <c r="AK9" s="318"/>
      <c r="AL9" s="318"/>
      <c r="AM9" s="318"/>
      <c r="AN9" s="318"/>
      <c r="AO9" s="319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71"/>
      <c r="BD9" s="257"/>
      <c r="BE9" s="257"/>
      <c r="BF9" s="257"/>
      <c r="BG9" s="257"/>
      <c r="BH9" s="257"/>
      <c r="BI9" s="257"/>
      <c r="BJ9" s="257"/>
      <c r="BK9" s="257"/>
      <c r="BL9" s="258"/>
      <c r="BM9" s="271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71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8"/>
      <c r="CM9" s="271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8"/>
      <c r="CZ9" s="271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8"/>
      <c r="DN9" s="271"/>
      <c r="DO9" s="257"/>
      <c r="DP9" s="257"/>
      <c r="DQ9" s="257"/>
      <c r="DR9" s="257"/>
      <c r="DS9" s="257"/>
      <c r="DT9" s="257"/>
      <c r="DU9" s="257"/>
      <c r="DV9" s="257"/>
      <c r="DW9" s="258"/>
      <c r="DX9" s="268"/>
      <c r="DY9" s="269"/>
      <c r="DZ9" s="269"/>
      <c r="EA9" s="269"/>
      <c r="EB9" s="269"/>
      <c r="EC9" s="269"/>
      <c r="ED9" s="269"/>
      <c r="EE9" s="269"/>
      <c r="EF9" s="269"/>
      <c r="EG9" s="270"/>
    </row>
    <row r="10" spans="1:137" s="6" customFormat="1" ht="35.25" customHeight="1">
      <c r="A10" s="259" t="s">
        <v>7</v>
      </c>
      <c r="B10" s="260"/>
      <c r="C10" s="260"/>
      <c r="D10" s="260"/>
      <c r="E10" s="260"/>
      <c r="F10" s="261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268"/>
      <c r="AI10" s="318"/>
      <c r="AJ10" s="318"/>
      <c r="AK10" s="318"/>
      <c r="AL10" s="318"/>
      <c r="AM10" s="318"/>
      <c r="AN10" s="318"/>
      <c r="AO10" s="319"/>
      <c r="AP10" s="268" t="s">
        <v>1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70"/>
      <c r="BC10" s="268" t="s">
        <v>1</v>
      </c>
      <c r="BD10" s="269"/>
      <c r="BE10" s="269"/>
      <c r="BF10" s="269"/>
      <c r="BG10" s="269"/>
      <c r="BH10" s="269"/>
      <c r="BI10" s="269"/>
      <c r="BJ10" s="269"/>
      <c r="BK10" s="269"/>
      <c r="BL10" s="270"/>
      <c r="BM10" s="268" t="s">
        <v>1</v>
      </c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71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8"/>
      <c r="CM10" s="271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8"/>
      <c r="CZ10" s="271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8"/>
      <c r="DN10" s="271"/>
      <c r="DO10" s="257"/>
      <c r="DP10" s="257"/>
      <c r="DQ10" s="257"/>
      <c r="DR10" s="257"/>
      <c r="DS10" s="257"/>
      <c r="DT10" s="257"/>
      <c r="DU10" s="257"/>
      <c r="DV10" s="257"/>
      <c r="DW10" s="258"/>
      <c r="DX10" s="268"/>
      <c r="DY10" s="269"/>
      <c r="DZ10" s="269"/>
      <c r="EA10" s="269"/>
      <c r="EB10" s="269"/>
      <c r="EC10" s="269"/>
      <c r="ED10" s="269"/>
      <c r="EE10" s="269"/>
      <c r="EF10" s="269"/>
      <c r="EG10" s="270"/>
    </row>
    <row r="11" spans="1:137" s="6" customFormat="1" ht="39" customHeight="1">
      <c r="A11" s="259" t="s">
        <v>31</v>
      </c>
      <c r="B11" s="260"/>
      <c r="C11" s="260"/>
      <c r="D11" s="260"/>
      <c r="E11" s="260"/>
      <c r="F11" s="261"/>
      <c r="G11" s="316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268"/>
      <c r="AI11" s="318"/>
      <c r="AJ11" s="318"/>
      <c r="AK11" s="318"/>
      <c r="AL11" s="318"/>
      <c r="AM11" s="318"/>
      <c r="AN11" s="318"/>
      <c r="AO11" s="319"/>
      <c r="AP11" s="271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8"/>
      <c r="BC11" s="271"/>
      <c r="BD11" s="257"/>
      <c r="BE11" s="257"/>
      <c r="BF11" s="257"/>
      <c r="BG11" s="257"/>
      <c r="BH11" s="257"/>
      <c r="BI11" s="257"/>
      <c r="BJ11" s="257"/>
      <c r="BK11" s="257"/>
      <c r="BL11" s="258"/>
      <c r="BM11" s="271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71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8"/>
      <c r="CM11" s="271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8"/>
      <c r="CZ11" s="271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8"/>
      <c r="DN11" s="271"/>
      <c r="DO11" s="257"/>
      <c r="DP11" s="257"/>
      <c r="DQ11" s="257"/>
      <c r="DR11" s="257"/>
      <c r="DS11" s="257"/>
      <c r="DT11" s="257"/>
      <c r="DU11" s="257"/>
      <c r="DV11" s="257"/>
      <c r="DW11" s="258"/>
      <c r="DX11" s="268"/>
      <c r="DY11" s="269"/>
      <c r="DZ11" s="269"/>
      <c r="EA11" s="269"/>
      <c r="EB11" s="269"/>
      <c r="EC11" s="269"/>
      <c r="ED11" s="269"/>
      <c r="EE11" s="269"/>
      <c r="EF11" s="269"/>
      <c r="EG11" s="270"/>
    </row>
    <row r="12" spans="1:137" s="6" customFormat="1" ht="16.5" customHeight="1">
      <c r="A12" s="259" t="s">
        <v>32</v>
      </c>
      <c r="B12" s="260"/>
      <c r="C12" s="260"/>
      <c r="D12" s="260"/>
      <c r="E12" s="260"/>
      <c r="F12" s="261"/>
      <c r="G12" s="316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268"/>
      <c r="AI12" s="318"/>
      <c r="AJ12" s="318"/>
      <c r="AK12" s="318"/>
      <c r="AL12" s="318"/>
      <c r="AM12" s="318"/>
      <c r="AN12" s="318"/>
      <c r="AO12" s="319"/>
      <c r="AP12" s="271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8"/>
      <c r="BC12" s="271"/>
      <c r="BD12" s="257"/>
      <c r="BE12" s="257"/>
      <c r="BF12" s="257"/>
      <c r="BG12" s="257"/>
      <c r="BH12" s="257"/>
      <c r="BI12" s="257"/>
      <c r="BJ12" s="257"/>
      <c r="BK12" s="257"/>
      <c r="BL12" s="258"/>
      <c r="BM12" s="271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71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8"/>
      <c r="CM12" s="271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8"/>
      <c r="CZ12" s="271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8"/>
      <c r="DN12" s="271"/>
      <c r="DO12" s="257"/>
      <c r="DP12" s="257"/>
      <c r="DQ12" s="257"/>
      <c r="DR12" s="257"/>
      <c r="DS12" s="257"/>
      <c r="DT12" s="257"/>
      <c r="DU12" s="257"/>
      <c r="DV12" s="257"/>
      <c r="DW12" s="258"/>
      <c r="DX12" s="268"/>
      <c r="DY12" s="269"/>
      <c r="DZ12" s="269"/>
      <c r="EA12" s="269"/>
      <c r="EB12" s="269"/>
      <c r="EC12" s="269"/>
      <c r="ED12" s="269"/>
      <c r="EE12" s="269"/>
      <c r="EF12" s="269"/>
      <c r="EG12" s="270"/>
    </row>
    <row r="13" spans="1:137" s="6" customFormat="1" ht="16.5" customHeight="1">
      <c r="A13" s="259"/>
      <c r="B13" s="260"/>
      <c r="C13" s="260"/>
      <c r="D13" s="260"/>
      <c r="E13" s="260"/>
      <c r="F13" s="261"/>
      <c r="G13" s="316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268"/>
      <c r="AI13" s="318"/>
      <c r="AJ13" s="318"/>
      <c r="AK13" s="318"/>
      <c r="AL13" s="318"/>
      <c r="AM13" s="318"/>
      <c r="AN13" s="318"/>
      <c r="AO13" s="319"/>
      <c r="AP13" s="271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8"/>
      <c r="BC13" s="271"/>
      <c r="BD13" s="257"/>
      <c r="BE13" s="257"/>
      <c r="BF13" s="257"/>
      <c r="BG13" s="257"/>
      <c r="BH13" s="257"/>
      <c r="BI13" s="257"/>
      <c r="BJ13" s="257"/>
      <c r="BK13" s="257"/>
      <c r="BL13" s="258"/>
      <c r="BM13" s="271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71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8"/>
      <c r="CM13" s="271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8"/>
      <c r="CZ13" s="271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8"/>
      <c r="DN13" s="271"/>
      <c r="DO13" s="257"/>
      <c r="DP13" s="257"/>
      <c r="DQ13" s="257"/>
      <c r="DR13" s="257"/>
      <c r="DS13" s="257"/>
      <c r="DT13" s="257"/>
      <c r="DU13" s="257"/>
      <c r="DV13" s="257"/>
      <c r="DW13" s="258"/>
      <c r="DX13" s="268"/>
      <c r="DY13" s="269"/>
      <c r="DZ13" s="269"/>
      <c r="EA13" s="269"/>
      <c r="EB13" s="269"/>
      <c r="EC13" s="269"/>
      <c r="ED13" s="269"/>
      <c r="EE13" s="269"/>
      <c r="EF13" s="269"/>
      <c r="EG13" s="270"/>
    </row>
    <row r="14" spans="1:137" s="6" customFormat="1" ht="16.5" customHeight="1">
      <c r="A14" s="275" t="s">
        <v>17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1"/>
      <c r="BZ14" s="271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8"/>
      <c r="CM14" s="271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8"/>
      <c r="CZ14" s="271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8"/>
      <c r="DN14" s="271"/>
      <c r="DO14" s="257"/>
      <c r="DP14" s="257"/>
      <c r="DQ14" s="257"/>
      <c r="DR14" s="257"/>
      <c r="DS14" s="257"/>
      <c r="DT14" s="257"/>
      <c r="DU14" s="257"/>
      <c r="DV14" s="257"/>
      <c r="DW14" s="258"/>
      <c r="DX14" s="268"/>
      <c r="DY14" s="269"/>
      <c r="DZ14" s="269"/>
      <c r="EA14" s="269"/>
      <c r="EB14" s="269"/>
      <c r="EC14" s="269"/>
      <c r="ED14" s="269"/>
      <c r="EE14" s="269"/>
      <c r="EF14" s="269"/>
      <c r="EG14" s="270"/>
    </row>
    <row r="15" spans="1:137" ht="33" customHeight="1">
      <c r="A15" s="284" t="s">
        <v>228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</row>
  </sheetData>
  <sheetProtection/>
  <mergeCells count="109">
    <mergeCell ref="A14:BY14"/>
    <mergeCell ref="BM6:BY6"/>
    <mergeCell ref="A1:EG1"/>
    <mergeCell ref="A3:F5"/>
    <mergeCell ref="AP3:BB5"/>
    <mergeCell ref="BC3:BL5"/>
    <mergeCell ref="BM3:BY5"/>
    <mergeCell ref="BZ3:CL5"/>
    <mergeCell ref="CM3:EG3"/>
    <mergeCell ref="CM4:CY5"/>
    <mergeCell ref="A7:F7"/>
    <mergeCell ref="AP7:BB7"/>
    <mergeCell ref="BC7:BL7"/>
    <mergeCell ref="CZ4:DM5"/>
    <mergeCell ref="DN4:EG4"/>
    <mergeCell ref="DN5:DW5"/>
    <mergeCell ref="DX5:EG5"/>
    <mergeCell ref="A6:F6"/>
    <mergeCell ref="AP6:BB6"/>
    <mergeCell ref="BC6:BL6"/>
    <mergeCell ref="DN7:DW7"/>
    <mergeCell ref="DX7:EG7"/>
    <mergeCell ref="BZ6:CL6"/>
    <mergeCell ref="CM6:CY6"/>
    <mergeCell ref="CZ6:DM6"/>
    <mergeCell ref="DN6:DW6"/>
    <mergeCell ref="DX6:EG6"/>
    <mergeCell ref="BC9:BL9"/>
    <mergeCell ref="BM9:BY9"/>
    <mergeCell ref="BM7:BY7"/>
    <mergeCell ref="BZ7:CL7"/>
    <mergeCell ref="CM7:CY7"/>
    <mergeCell ref="CZ7:DM7"/>
    <mergeCell ref="BZ9:CL9"/>
    <mergeCell ref="CM9:CY9"/>
    <mergeCell ref="CZ9:DM9"/>
    <mergeCell ref="BM8:BY8"/>
    <mergeCell ref="DN9:DW9"/>
    <mergeCell ref="DX9:EG9"/>
    <mergeCell ref="A10:F10"/>
    <mergeCell ref="AP10:BB10"/>
    <mergeCell ref="BC10:BL10"/>
    <mergeCell ref="A9:F9"/>
    <mergeCell ref="AP9:BB9"/>
    <mergeCell ref="BM10:BY10"/>
    <mergeCell ref="BZ10:CL10"/>
    <mergeCell ref="CM10:CY10"/>
    <mergeCell ref="CZ10:DM10"/>
    <mergeCell ref="DN10:DW10"/>
    <mergeCell ref="DX10:EG10"/>
    <mergeCell ref="AP12:BB12"/>
    <mergeCell ref="BC12:BL12"/>
    <mergeCell ref="A11:F11"/>
    <mergeCell ref="AP11:BB11"/>
    <mergeCell ref="BC11:BL11"/>
    <mergeCell ref="BM11:BY11"/>
    <mergeCell ref="CZ12:DM12"/>
    <mergeCell ref="DX12:EG12"/>
    <mergeCell ref="BZ11:CL11"/>
    <mergeCell ref="CM11:CY11"/>
    <mergeCell ref="CZ11:DM11"/>
    <mergeCell ref="DN11:DW11"/>
    <mergeCell ref="DX11:EG11"/>
    <mergeCell ref="DX8:EG8"/>
    <mergeCell ref="BM13:BY13"/>
    <mergeCell ref="BZ13:CL13"/>
    <mergeCell ref="CM13:CY13"/>
    <mergeCell ref="CZ13:DM13"/>
    <mergeCell ref="DN13:DW13"/>
    <mergeCell ref="DX13:EG13"/>
    <mergeCell ref="BM12:BY12"/>
    <mergeCell ref="BZ12:CL12"/>
    <mergeCell ref="CM12:CY12"/>
    <mergeCell ref="CM8:CY8"/>
    <mergeCell ref="CZ8:DM8"/>
    <mergeCell ref="DN8:DW8"/>
    <mergeCell ref="A13:F13"/>
    <mergeCell ref="AP13:BB13"/>
    <mergeCell ref="BC13:BL13"/>
    <mergeCell ref="A12:F12"/>
    <mergeCell ref="G12:AG12"/>
    <mergeCell ref="AH12:AO12"/>
    <mergeCell ref="DN12:DW12"/>
    <mergeCell ref="DN14:DW14"/>
    <mergeCell ref="DX14:EG14"/>
    <mergeCell ref="A8:F8"/>
    <mergeCell ref="G8:AG8"/>
    <mergeCell ref="AH8:AO8"/>
    <mergeCell ref="AP8:BB8"/>
    <mergeCell ref="BC8:BL8"/>
    <mergeCell ref="G11:AG11"/>
    <mergeCell ref="AH11:AO11"/>
    <mergeCell ref="BZ8:CL8"/>
    <mergeCell ref="A15:EG15"/>
    <mergeCell ref="G9:AG9"/>
    <mergeCell ref="AH9:AO9"/>
    <mergeCell ref="G10:AG10"/>
    <mergeCell ref="G13:AG13"/>
    <mergeCell ref="AH13:AO13"/>
    <mergeCell ref="BZ14:CL14"/>
    <mergeCell ref="CM14:CY14"/>
    <mergeCell ref="AH10:AO10"/>
    <mergeCell ref="CZ14:DM14"/>
    <mergeCell ref="AH3:AO5"/>
    <mergeCell ref="G3:AG5"/>
    <mergeCell ref="G6:AG6"/>
    <mergeCell ref="AH6:AO6"/>
    <mergeCell ref="G7:AG7"/>
    <mergeCell ref="AH7:AO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V24"/>
  <sheetViews>
    <sheetView zoomScaleSheetLayoutView="100" zoomScalePageLayoutView="0" workbookViewId="0" topLeftCell="A1">
      <selection activeCell="BX26" sqref="BX26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5" customFormat="1" ht="71.25" customHeight="1">
      <c r="A1" s="332" t="s">
        <v>277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</row>
    <row r="2" s="5" customFormat="1" ht="12.75" customHeight="1"/>
    <row r="3" spans="1:126" s="8" customFormat="1" ht="14.25" customHeight="1">
      <c r="A3" s="241" t="s">
        <v>3</v>
      </c>
      <c r="B3" s="242"/>
      <c r="C3" s="242"/>
      <c r="D3" s="242"/>
      <c r="E3" s="242"/>
      <c r="F3" s="243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3"/>
      <c r="AK3" s="241" t="s">
        <v>41</v>
      </c>
      <c r="AL3" s="242"/>
      <c r="AM3" s="242"/>
      <c r="AN3" s="242"/>
      <c r="AO3" s="242"/>
      <c r="AP3" s="242"/>
      <c r="AQ3" s="242"/>
      <c r="AR3" s="242"/>
      <c r="AS3" s="242"/>
      <c r="AT3" s="243"/>
      <c r="AU3" s="241" t="s">
        <v>42</v>
      </c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1" t="s">
        <v>43</v>
      </c>
      <c r="BI3" s="242"/>
      <c r="BJ3" s="242"/>
      <c r="BK3" s="242"/>
      <c r="BL3" s="242"/>
      <c r="BM3" s="242"/>
      <c r="BN3" s="242"/>
      <c r="BO3" s="242"/>
      <c r="BP3" s="242"/>
      <c r="BQ3" s="243"/>
      <c r="BR3" s="144" t="s">
        <v>0</v>
      </c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4"/>
    </row>
    <row r="4" spans="1:126" s="8" customFormat="1" ht="61.5" customHeight="1">
      <c r="A4" s="244"/>
      <c r="B4" s="245"/>
      <c r="C4" s="245"/>
      <c r="D4" s="245"/>
      <c r="E4" s="245"/>
      <c r="F4" s="246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6"/>
      <c r="AK4" s="244"/>
      <c r="AL4" s="245"/>
      <c r="AM4" s="245"/>
      <c r="AN4" s="245"/>
      <c r="AO4" s="245"/>
      <c r="AP4" s="245"/>
      <c r="AQ4" s="245"/>
      <c r="AR4" s="245"/>
      <c r="AS4" s="245"/>
      <c r="AT4" s="246"/>
      <c r="AU4" s="244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4"/>
      <c r="BI4" s="245"/>
      <c r="BJ4" s="245"/>
      <c r="BK4" s="245"/>
      <c r="BL4" s="245"/>
      <c r="BM4" s="245"/>
      <c r="BN4" s="245"/>
      <c r="BO4" s="245"/>
      <c r="BP4" s="245"/>
      <c r="BQ4" s="246"/>
      <c r="BR4" s="178" t="s">
        <v>172</v>
      </c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83"/>
      <c r="CG4" s="178" t="s">
        <v>181</v>
      </c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83"/>
      <c r="CX4" s="191" t="s">
        <v>19</v>
      </c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333"/>
    </row>
    <row r="5" spans="1:126" s="8" customFormat="1" ht="24.75" customHeight="1">
      <c r="A5" s="247"/>
      <c r="B5" s="248"/>
      <c r="C5" s="248"/>
      <c r="D5" s="248"/>
      <c r="E5" s="248"/>
      <c r="F5" s="249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9"/>
      <c r="AK5" s="247"/>
      <c r="AL5" s="248"/>
      <c r="AM5" s="248"/>
      <c r="AN5" s="248"/>
      <c r="AO5" s="248"/>
      <c r="AP5" s="248"/>
      <c r="AQ5" s="248"/>
      <c r="AR5" s="248"/>
      <c r="AS5" s="248"/>
      <c r="AT5" s="249"/>
      <c r="AU5" s="247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7"/>
      <c r="BI5" s="248"/>
      <c r="BJ5" s="248"/>
      <c r="BK5" s="248"/>
      <c r="BL5" s="248"/>
      <c r="BM5" s="248"/>
      <c r="BN5" s="248"/>
      <c r="BO5" s="248"/>
      <c r="BP5" s="248"/>
      <c r="BQ5" s="249"/>
      <c r="BR5" s="180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4"/>
      <c r="CG5" s="180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4"/>
      <c r="CX5" s="144" t="s">
        <v>2</v>
      </c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6"/>
      <c r="DK5" s="144" t="s">
        <v>44</v>
      </c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6"/>
    </row>
    <row r="6" spans="1:126" s="7" customFormat="1" ht="12.75">
      <c r="A6" s="295">
        <v>1</v>
      </c>
      <c r="B6" s="306"/>
      <c r="C6" s="306"/>
      <c r="D6" s="306"/>
      <c r="E6" s="306"/>
      <c r="F6" s="307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7"/>
      <c r="AK6" s="295">
        <v>3</v>
      </c>
      <c r="AL6" s="306"/>
      <c r="AM6" s="306"/>
      <c r="AN6" s="306"/>
      <c r="AO6" s="306"/>
      <c r="AP6" s="306"/>
      <c r="AQ6" s="306"/>
      <c r="AR6" s="306"/>
      <c r="AS6" s="306"/>
      <c r="AT6" s="307"/>
      <c r="AU6" s="295">
        <v>4</v>
      </c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295">
        <v>5</v>
      </c>
      <c r="BI6" s="306"/>
      <c r="BJ6" s="306"/>
      <c r="BK6" s="306"/>
      <c r="BL6" s="306"/>
      <c r="BM6" s="306"/>
      <c r="BN6" s="306"/>
      <c r="BO6" s="306"/>
      <c r="BP6" s="306"/>
      <c r="BQ6" s="307"/>
      <c r="BR6" s="295">
        <v>6</v>
      </c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7"/>
      <c r="CG6" s="295">
        <v>7</v>
      </c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7"/>
      <c r="CX6" s="295">
        <v>8</v>
      </c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7"/>
      <c r="DK6" s="295">
        <v>9</v>
      </c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7"/>
    </row>
    <row r="7" spans="1:126" s="6" customFormat="1" ht="49.5" customHeight="1">
      <c r="A7" s="259" t="s">
        <v>6</v>
      </c>
      <c r="B7" s="260"/>
      <c r="C7" s="260"/>
      <c r="D7" s="260"/>
      <c r="E7" s="260"/>
      <c r="F7" s="261"/>
      <c r="G7" s="320" t="s">
        <v>269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1"/>
      <c r="AK7" s="325" t="s">
        <v>1</v>
      </c>
      <c r="AL7" s="326"/>
      <c r="AM7" s="326"/>
      <c r="AN7" s="326"/>
      <c r="AO7" s="326"/>
      <c r="AP7" s="326"/>
      <c r="AQ7" s="326"/>
      <c r="AR7" s="326"/>
      <c r="AS7" s="326"/>
      <c r="AT7" s="327"/>
      <c r="AU7" s="268" t="s">
        <v>1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51">
        <v>9696592.18</v>
      </c>
      <c r="BI7" s="252"/>
      <c r="BJ7" s="252"/>
      <c r="BK7" s="252"/>
      <c r="BL7" s="252"/>
      <c r="BM7" s="252"/>
      <c r="BN7" s="252"/>
      <c r="BO7" s="252"/>
      <c r="BP7" s="252"/>
      <c r="BQ7" s="253"/>
      <c r="BR7" s="251">
        <f>BR8</f>
        <v>9696592.18</v>
      </c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8"/>
      <c r="CG7" s="271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8"/>
      <c r="CX7" s="271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8"/>
      <c r="DK7" s="271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8"/>
    </row>
    <row r="8" spans="1:126" s="6" customFormat="1" ht="16.5" customHeight="1">
      <c r="A8" s="259" t="s">
        <v>26</v>
      </c>
      <c r="B8" s="260"/>
      <c r="C8" s="260"/>
      <c r="D8" s="260"/>
      <c r="E8" s="260"/>
      <c r="F8" s="261"/>
      <c r="G8" s="320" t="s">
        <v>39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1"/>
      <c r="AK8" s="325">
        <v>22</v>
      </c>
      <c r="AL8" s="326"/>
      <c r="AM8" s="326"/>
      <c r="AN8" s="326"/>
      <c r="AO8" s="326"/>
      <c r="AP8" s="326"/>
      <c r="AQ8" s="326"/>
      <c r="AR8" s="326"/>
      <c r="AS8" s="326"/>
      <c r="AT8" s="327"/>
      <c r="AU8" s="251">
        <v>44075419</v>
      </c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1">
        <f>AK8*AU8/100</f>
        <v>9696592.18</v>
      </c>
      <c r="BI8" s="252"/>
      <c r="BJ8" s="252"/>
      <c r="BK8" s="252"/>
      <c r="BL8" s="252"/>
      <c r="BM8" s="252"/>
      <c r="BN8" s="252"/>
      <c r="BO8" s="252"/>
      <c r="BP8" s="252"/>
      <c r="BQ8" s="253"/>
      <c r="BR8" s="251">
        <f>BH8</f>
        <v>9696592.18</v>
      </c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8"/>
      <c r="CG8" s="271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8"/>
      <c r="CX8" s="271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8"/>
      <c r="DK8" s="271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8"/>
    </row>
    <row r="9" spans="1:126" s="6" customFormat="1" ht="16.5" customHeight="1">
      <c r="A9" s="259" t="s">
        <v>27</v>
      </c>
      <c r="B9" s="260"/>
      <c r="C9" s="260"/>
      <c r="D9" s="260"/>
      <c r="E9" s="260"/>
      <c r="F9" s="261"/>
      <c r="G9" s="320" t="s">
        <v>40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1"/>
      <c r="AK9" s="325">
        <v>10</v>
      </c>
      <c r="AL9" s="326"/>
      <c r="AM9" s="326"/>
      <c r="AN9" s="326"/>
      <c r="AO9" s="326"/>
      <c r="AP9" s="326"/>
      <c r="AQ9" s="326"/>
      <c r="AR9" s="326"/>
      <c r="AS9" s="326"/>
      <c r="AT9" s="327"/>
      <c r="AU9" s="271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71"/>
      <c r="BI9" s="257"/>
      <c r="BJ9" s="257"/>
      <c r="BK9" s="257"/>
      <c r="BL9" s="257"/>
      <c r="BM9" s="257"/>
      <c r="BN9" s="257"/>
      <c r="BO9" s="257"/>
      <c r="BP9" s="257"/>
      <c r="BQ9" s="258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8"/>
      <c r="CG9" s="271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8"/>
      <c r="CX9" s="271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8"/>
      <c r="DK9" s="271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8"/>
    </row>
    <row r="10" spans="1:126" s="6" customFormat="1" ht="69.75" customHeight="1">
      <c r="A10" s="259" t="s">
        <v>29</v>
      </c>
      <c r="B10" s="260"/>
      <c r="C10" s="260"/>
      <c r="D10" s="260"/>
      <c r="E10" s="260"/>
      <c r="F10" s="261"/>
      <c r="G10" s="320" t="s">
        <v>272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1"/>
      <c r="AK10" s="329"/>
      <c r="AL10" s="330"/>
      <c r="AM10" s="330"/>
      <c r="AN10" s="330"/>
      <c r="AO10" s="330"/>
      <c r="AP10" s="330"/>
      <c r="AQ10" s="330"/>
      <c r="AR10" s="330"/>
      <c r="AS10" s="330"/>
      <c r="AT10" s="331"/>
      <c r="AU10" s="271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71"/>
      <c r="BI10" s="257"/>
      <c r="BJ10" s="257"/>
      <c r="BK10" s="257"/>
      <c r="BL10" s="257"/>
      <c r="BM10" s="257"/>
      <c r="BN10" s="257"/>
      <c r="BO10" s="257"/>
      <c r="BP10" s="257"/>
      <c r="BQ10" s="258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8"/>
      <c r="CG10" s="271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8"/>
      <c r="CX10" s="271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8"/>
      <c r="DK10" s="271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8"/>
    </row>
    <row r="11" spans="1:126" s="6" customFormat="1" ht="78.75" customHeight="1">
      <c r="A11" s="259" t="s">
        <v>7</v>
      </c>
      <c r="B11" s="260"/>
      <c r="C11" s="260"/>
      <c r="D11" s="260"/>
      <c r="E11" s="260"/>
      <c r="F11" s="261"/>
      <c r="G11" s="320" t="s">
        <v>278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1"/>
      <c r="AK11" s="325" t="s">
        <v>1</v>
      </c>
      <c r="AL11" s="326"/>
      <c r="AM11" s="326"/>
      <c r="AN11" s="326"/>
      <c r="AO11" s="326"/>
      <c r="AP11" s="326"/>
      <c r="AQ11" s="326"/>
      <c r="AR11" s="326"/>
      <c r="AS11" s="326"/>
      <c r="AT11" s="327"/>
      <c r="AU11" s="268" t="s">
        <v>1</v>
      </c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51">
        <v>1278358.86</v>
      </c>
      <c r="BI11" s="252"/>
      <c r="BJ11" s="252"/>
      <c r="BK11" s="252"/>
      <c r="BL11" s="252"/>
      <c r="BM11" s="252"/>
      <c r="BN11" s="252"/>
      <c r="BO11" s="252"/>
      <c r="BP11" s="252"/>
      <c r="BQ11" s="253"/>
      <c r="BR11" s="251">
        <f>BR12+BR14</f>
        <v>1366520.6160000002</v>
      </c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8"/>
      <c r="CG11" s="271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8"/>
      <c r="CX11" s="271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8"/>
      <c r="DK11" s="271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8"/>
    </row>
    <row r="12" spans="1:126" s="6" customFormat="1" ht="84" customHeight="1">
      <c r="A12" s="259" t="s">
        <v>31</v>
      </c>
      <c r="B12" s="260"/>
      <c r="C12" s="260"/>
      <c r="D12" s="260"/>
      <c r="E12" s="260"/>
      <c r="F12" s="261"/>
      <c r="G12" s="320" t="s">
        <v>270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1"/>
      <c r="AK12" s="325">
        <v>2.9</v>
      </c>
      <c r="AL12" s="326"/>
      <c r="AM12" s="326"/>
      <c r="AN12" s="326"/>
      <c r="AO12" s="326"/>
      <c r="AP12" s="326"/>
      <c r="AQ12" s="326"/>
      <c r="AR12" s="326"/>
      <c r="AS12" s="326"/>
      <c r="AT12" s="327"/>
      <c r="AU12" s="251">
        <v>44081340</v>
      </c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1">
        <f>AK12*AU12/100</f>
        <v>1278358.86</v>
      </c>
      <c r="BI12" s="252"/>
      <c r="BJ12" s="252"/>
      <c r="BK12" s="252"/>
      <c r="BL12" s="252"/>
      <c r="BM12" s="252"/>
      <c r="BN12" s="252"/>
      <c r="BO12" s="252"/>
      <c r="BP12" s="252"/>
      <c r="BQ12" s="253"/>
      <c r="BR12" s="251">
        <f>BH12</f>
        <v>1278358.86</v>
      </c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3"/>
      <c r="CG12" s="271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8"/>
      <c r="CX12" s="271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8"/>
      <c r="DK12" s="271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8"/>
    </row>
    <row r="13" spans="1:126" s="6" customFormat="1" ht="33" customHeight="1">
      <c r="A13" s="259" t="s">
        <v>32</v>
      </c>
      <c r="B13" s="260"/>
      <c r="C13" s="260"/>
      <c r="D13" s="260"/>
      <c r="E13" s="260"/>
      <c r="F13" s="261"/>
      <c r="G13" s="320" t="s">
        <v>271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1"/>
      <c r="AK13" s="325">
        <v>0</v>
      </c>
      <c r="AL13" s="326"/>
      <c r="AM13" s="326"/>
      <c r="AN13" s="326"/>
      <c r="AO13" s="326"/>
      <c r="AP13" s="326"/>
      <c r="AQ13" s="326"/>
      <c r="AR13" s="326"/>
      <c r="AS13" s="326"/>
      <c r="AT13" s="327"/>
      <c r="AU13" s="251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1"/>
      <c r="BI13" s="252"/>
      <c r="BJ13" s="252"/>
      <c r="BK13" s="252"/>
      <c r="BL13" s="252"/>
      <c r="BM13" s="252"/>
      <c r="BN13" s="252"/>
      <c r="BO13" s="252"/>
      <c r="BP13" s="252"/>
      <c r="BQ13" s="253"/>
      <c r="BR13" s="251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3"/>
      <c r="CG13" s="271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8"/>
      <c r="CX13" s="271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8"/>
      <c r="DK13" s="271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8"/>
    </row>
    <row r="14" spans="1:126" s="6" customFormat="1" ht="81.75" customHeight="1">
      <c r="A14" s="259" t="s">
        <v>33</v>
      </c>
      <c r="B14" s="260"/>
      <c r="C14" s="260"/>
      <c r="D14" s="260"/>
      <c r="E14" s="260"/>
      <c r="F14" s="261"/>
      <c r="G14" s="320" t="s">
        <v>273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1"/>
      <c r="AK14" s="325">
        <v>0.2</v>
      </c>
      <c r="AL14" s="326"/>
      <c r="AM14" s="326"/>
      <c r="AN14" s="326"/>
      <c r="AO14" s="326"/>
      <c r="AP14" s="326"/>
      <c r="AQ14" s="326"/>
      <c r="AR14" s="326"/>
      <c r="AS14" s="326"/>
      <c r="AT14" s="327"/>
      <c r="AU14" s="251">
        <v>44080878</v>
      </c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1">
        <f>AK14*AU14/100</f>
        <v>88161.756</v>
      </c>
      <c r="BI14" s="252"/>
      <c r="BJ14" s="252"/>
      <c r="BK14" s="252"/>
      <c r="BL14" s="252"/>
      <c r="BM14" s="252"/>
      <c r="BN14" s="252"/>
      <c r="BO14" s="252"/>
      <c r="BP14" s="252"/>
      <c r="BQ14" s="253"/>
      <c r="BR14" s="251">
        <f>BH14</f>
        <v>88161.756</v>
      </c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71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8"/>
      <c r="CX14" s="271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8"/>
      <c r="DK14" s="271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8"/>
    </row>
    <row r="15" spans="1:126" s="6" customFormat="1" ht="82.5" customHeight="1">
      <c r="A15" s="259" t="s">
        <v>45</v>
      </c>
      <c r="B15" s="260"/>
      <c r="C15" s="260"/>
      <c r="D15" s="260"/>
      <c r="E15" s="260"/>
      <c r="F15" s="261"/>
      <c r="G15" s="320" t="s">
        <v>274</v>
      </c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329"/>
      <c r="AL15" s="330"/>
      <c r="AM15" s="330"/>
      <c r="AN15" s="330"/>
      <c r="AO15" s="330"/>
      <c r="AP15" s="330"/>
      <c r="AQ15" s="330"/>
      <c r="AR15" s="330"/>
      <c r="AS15" s="330"/>
      <c r="AT15" s="331"/>
      <c r="AU15" s="251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1"/>
      <c r="BI15" s="252"/>
      <c r="BJ15" s="252"/>
      <c r="BK15" s="252"/>
      <c r="BL15" s="252"/>
      <c r="BM15" s="252"/>
      <c r="BN15" s="252"/>
      <c r="BO15" s="252"/>
      <c r="BP15" s="252"/>
      <c r="BQ15" s="253"/>
      <c r="BR15" s="251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71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8"/>
      <c r="CX15" s="271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8"/>
      <c r="DK15" s="271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8"/>
    </row>
    <row r="16" spans="1:126" s="6" customFormat="1" ht="54" customHeight="1">
      <c r="A16" s="259" t="s">
        <v>8</v>
      </c>
      <c r="B16" s="260"/>
      <c r="C16" s="260"/>
      <c r="D16" s="260"/>
      <c r="E16" s="260"/>
      <c r="F16" s="261"/>
      <c r="G16" s="320" t="s">
        <v>233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1"/>
      <c r="AK16" s="329" t="s">
        <v>1</v>
      </c>
      <c r="AL16" s="330"/>
      <c r="AM16" s="330"/>
      <c r="AN16" s="330"/>
      <c r="AO16" s="330"/>
      <c r="AP16" s="330"/>
      <c r="AQ16" s="330"/>
      <c r="AR16" s="330"/>
      <c r="AS16" s="330"/>
      <c r="AT16" s="331"/>
      <c r="AU16" s="271" t="s">
        <v>1</v>
      </c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71"/>
      <c r="BI16" s="257"/>
      <c r="BJ16" s="257"/>
      <c r="BK16" s="257"/>
      <c r="BL16" s="257"/>
      <c r="BM16" s="257"/>
      <c r="BN16" s="257"/>
      <c r="BO16" s="257"/>
      <c r="BP16" s="257"/>
      <c r="BQ16" s="258"/>
      <c r="BR16" s="271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8"/>
      <c r="CG16" s="271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8"/>
      <c r="CX16" s="271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8"/>
      <c r="DK16" s="271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8"/>
    </row>
    <row r="17" spans="1:126" s="6" customFormat="1" ht="25.5" customHeight="1">
      <c r="A17" s="259" t="s">
        <v>11</v>
      </c>
      <c r="B17" s="260"/>
      <c r="C17" s="260"/>
      <c r="D17" s="260"/>
      <c r="E17" s="260"/>
      <c r="F17" s="261"/>
      <c r="G17" s="320" t="s">
        <v>236</v>
      </c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1"/>
      <c r="AK17" s="325" t="s">
        <v>1</v>
      </c>
      <c r="AL17" s="326"/>
      <c r="AM17" s="326"/>
      <c r="AN17" s="326"/>
      <c r="AO17" s="326"/>
      <c r="AP17" s="326"/>
      <c r="AQ17" s="326"/>
      <c r="AR17" s="326"/>
      <c r="AS17" s="326"/>
      <c r="AT17" s="327"/>
      <c r="AU17" s="271" t="s">
        <v>1</v>
      </c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71"/>
      <c r="BI17" s="257"/>
      <c r="BJ17" s="257"/>
      <c r="BK17" s="257"/>
      <c r="BL17" s="257"/>
      <c r="BM17" s="257"/>
      <c r="BN17" s="257"/>
      <c r="BO17" s="257"/>
      <c r="BP17" s="257"/>
      <c r="BQ17" s="258"/>
      <c r="BR17" s="271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8"/>
      <c r="CG17" s="271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8"/>
      <c r="CX17" s="271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8"/>
      <c r="DK17" s="271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8"/>
    </row>
    <row r="18" spans="1:126" s="6" customFormat="1" ht="39" customHeight="1">
      <c r="A18" s="259" t="s">
        <v>12</v>
      </c>
      <c r="B18" s="260"/>
      <c r="C18" s="260"/>
      <c r="D18" s="260"/>
      <c r="E18" s="260"/>
      <c r="F18" s="261"/>
      <c r="G18" s="320" t="s">
        <v>234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1"/>
      <c r="AK18" s="325" t="s">
        <v>1</v>
      </c>
      <c r="AL18" s="326"/>
      <c r="AM18" s="326"/>
      <c r="AN18" s="326"/>
      <c r="AO18" s="326"/>
      <c r="AP18" s="326"/>
      <c r="AQ18" s="326"/>
      <c r="AR18" s="326"/>
      <c r="AS18" s="326"/>
      <c r="AT18" s="327"/>
      <c r="AU18" s="271" t="s">
        <v>1</v>
      </c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71"/>
      <c r="BI18" s="257"/>
      <c r="BJ18" s="257"/>
      <c r="BK18" s="257"/>
      <c r="BL18" s="257"/>
      <c r="BM18" s="257"/>
      <c r="BN18" s="257"/>
      <c r="BO18" s="257"/>
      <c r="BP18" s="257"/>
      <c r="BQ18" s="258"/>
      <c r="BR18" s="271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71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8"/>
      <c r="CX18" s="271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8"/>
      <c r="DK18" s="271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8"/>
    </row>
    <row r="19" spans="1:126" s="6" customFormat="1" ht="39" customHeight="1">
      <c r="A19" s="259" t="s">
        <v>9</v>
      </c>
      <c r="B19" s="260"/>
      <c r="C19" s="260"/>
      <c r="D19" s="260"/>
      <c r="E19" s="260"/>
      <c r="F19" s="261"/>
      <c r="G19" s="320" t="s">
        <v>235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1"/>
      <c r="AK19" s="325"/>
      <c r="AL19" s="326"/>
      <c r="AM19" s="326"/>
      <c r="AN19" s="326"/>
      <c r="AO19" s="326"/>
      <c r="AP19" s="326"/>
      <c r="AQ19" s="326"/>
      <c r="AR19" s="326"/>
      <c r="AS19" s="326"/>
      <c r="AT19" s="327"/>
      <c r="AU19" s="271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1">
        <v>2248311.21</v>
      </c>
      <c r="BI19" s="252"/>
      <c r="BJ19" s="252"/>
      <c r="BK19" s="252"/>
      <c r="BL19" s="252"/>
      <c r="BM19" s="252"/>
      <c r="BN19" s="252"/>
      <c r="BO19" s="252"/>
      <c r="BP19" s="252"/>
      <c r="BQ19" s="253"/>
      <c r="BR19" s="251">
        <f>BR20</f>
        <v>2248311.2084999997</v>
      </c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8"/>
      <c r="CG19" s="271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8"/>
      <c r="CX19" s="271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8"/>
      <c r="DK19" s="271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8"/>
    </row>
    <row r="20" spans="1:126" s="6" customFormat="1" ht="54.75" customHeight="1">
      <c r="A20" s="259" t="s">
        <v>50</v>
      </c>
      <c r="B20" s="260"/>
      <c r="C20" s="260"/>
      <c r="D20" s="260"/>
      <c r="E20" s="260"/>
      <c r="F20" s="261"/>
      <c r="G20" s="320" t="s">
        <v>275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1"/>
      <c r="AK20" s="325">
        <v>5.1</v>
      </c>
      <c r="AL20" s="326"/>
      <c r="AM20" s="326"/>
      <c r="AN20" s="326"/>
      <c r="AO20" s="326"/>
      <c r="AP20" s="326"/>
      <c r="AQ20" s="326"/>
      <c r="AR20" s="326"/>
      <c r="AS20" s="326"/>
      <c r="AT20" s="327"/>
      <c r="AU20" s="251">
        <v>44084533.5</v>
      </c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1">
        <f>AK20*AU20/100</f>
        <v>2248311.2084999997</v>
      </c>
      <c r="BI20" s="252"/>
      <c r="BJ20" s="252"/>
      <c r="BK20" s="252"/>
      <c r="BL20" s="252"/>
      <c r="BM20" s="252"/>
      <c r="BN20" s="252"/>
      <c r="BO20" s="252"/>
      <c r="BP20" s="252"/>
      <c r="BQ20" s="253"/>
      <c r="BR20" s="251">
        <f>BH20</f>
        <v>2248311.2084999997</v>
      </c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71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8"/>
      <c r="CX20" s="271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8"/>
      <c r="DK20" s="271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8"/>
    </row>
    <row r="21" spans="1:126" s="6" customFormat="1" ht="68.25" customHeight="1">
      <c r="A21" s="259" t="s">
        <v>182</v>
      </c>
      <c r="B21" s="260"/>
      <c r="C21" s="260"/>
      <c r="D21" s="260"/>
      <c r="E21" s="260"/>
      <c r="F21" s="261"/>
      <c r="G21" s="320" t="s">
        <v>276</v>
      </c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1"/>
      <c r="AK21" s="325"/>
      <c r="AL21" s="326"/>
      <c r="AM21" s="326"/>
      <c r="AN21" s="326"/>
      <c r="AO21" s="326"/>
      <c r="AP21" s="326"/>
      <c r="AQ21" s="326"/>
      <c r="AR21" s="326"/>
      <c r="AS21" s="326"/>
      <c r="AT21" s="327"/>
      <c r="AU21" s="271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71"/>
      <c r="BI21" s="257"/>
      <c r="BJ21" s="257"/>
      <c r="BK21" s="257"/>
      <c r="BL21" s="257"/>
      <c r="BM21" s="257"/>
      <c r="BN21" s="257"/>
      <c r="BO21" s="257"/>
      <c r="BP21" s="257"/>
      <c r="BQ21" s="258"/>
      <c r="BR21" s="271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8"/>
      <c r="CG21" s="271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8"/>
      <c r="CX21" s="271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8"/>
      <c r="DK21" s="271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8"/>
    </row>
    <row r="22" spans="1:126" s="6" customFormat="1" ht="16.5" customHeight="1">
      <c r="A22" s="324" t="s">
        <v>17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1"/>
      <c r="BH22" s="251">
        <v>13311424</v>
      </c>
      <c r="BI22" s="252"/>
      <c r="BJ22" s="252"/>
      <c r="BK22" s="252"/>
      <c r="BL22" s="252"/>
      <c r="BM22" s="252"/>
      <c r="BN22" s="252"/>
      <c r="BO22" s="252"/>
      <c r="BP22" s="252"/>
      <c r="BQ22" s="253"/>
      <c r="BR22" s="251">
        <f>BR19+BR11+BR7</f>
        <v>13311424.0045</v>
      </c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8"/>
      <c r="CG22" s="271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8"/>
      <c r="CX22" s="271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8"/>
      <c r="DK22" s="271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8"/>
    </row>
    <row r="23" spans="1:126" ht="27" customHeight="1">
      <c r="A23" s="322" t="s">
        <v>232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</row>
    <row r="24" spans="1:126" s="2" customFormat="1" ht="68.25" customHeight="1">
      <c r="A24" s="328" t="s">
        <v>259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17"/>
  <sheetViews>
    <sheetView view="pageBreakPreview" zoomScaleSheetLayoutView="100" zoomScalePageLayoutView="0" workbookViewId="0" topLeftCell="A1">
      <selection activeCell="G15" sqref="G15:AA15"/>
    </sheetView>
  </sheetViews>
  <sheetFormatPr defaultColWidth="0.875" defaultRowHeight="12.75"/>
  <cols>
    <col min="1" max="138" width="0.875" style="1" customWidth="1"/>
    <col min="139" max="139" width="2.875" style="1" customWidth="1"/>
    <col min="140" max="16384" width="0.875" style="1" customWidth="1"/>
  </cols>
  <sheetData>
    <row r="1" spans="1:139" s="5" customFormat="1" ht="15">
      <c r="A1" s="282" t="s">
        <v>216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</row>
    <row r="2" s="5" customFormat="1" ht="12.75" customHeight="1"/>
    <row r="3" spans="1:139" s="3" customFormat="1" ht="15" customHeight="1">
      <c r="A3" s="286" t="s">
        <v>3</v>
      </c>
      <c r="B3" s="298"/>
      <c r="C3" s="298"/>
      <c r="D3" s="298"/>
      <c r="E3" s="298"/>
      <c r="F3" s="299"/>
      <c r="G3" s="286" t="s">
        <v>46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9"/>
      <c r="AB3" s="286" t="s">
        <v>222</v>
      </c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286" t="s">
        <v>55</v>
      </c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9"/>
      <c r="BD3" s="286" t="s">
        <v>56</v>
      </c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86" t="s">
        <v>240</v>
      </c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9"/>
      <c r="CF3" s="147" t="s">
        <v>0</v>
      </c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4"/>
    </row>
    <row r="4" spans="1:139" s="3" customFormat="1" ht="65.25" customHeight="1">
      <c r="A4" s="300"/>
      <c r="B4" s="301"/>
      <c r="C4" s="301"/>
      <c r="D4" s="301"/>
      <c r="E4" s="301"/>
      <c r="F4" s="302"/>
      <c r="G4" s="300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2"/>
      <c r="AB4" s="300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2"/>
      <c r="AP4" s="300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2"/>
      <c r="BD4" s="300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2"/>
      <c r="CF4" s="215" t="s">
        <v>173</v>
      </c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83"/>
      <c r="CT4" s="215" t="s">
        <v>181</v>
      </c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83"/>
      <c r="DJ4" s="216" t="s">
        <v>19</v>
      </c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7"/>
    </row>
    <row r="5" spans="1:139" s="3" customFormat="1" ht="27" customHeight="1">
      <c r="A5" s="303"/>
      <c r="B5" s="304"/>
      <c r="C5" s="304"/>
      <c r="D5" s="304"/>
      <c r="E5" s="304"/>
      <c r="F5" s="305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5"/>
      <c r="AB5" s="303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5"/>
      <c r="AP5" s="303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D5" s="303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3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5"/>
      <c r="CF5" s="180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4"/>
      <c r="CT5" s="180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4"/>
      <c r="DJ5" s="147" t="s">
        <v>2</v>
      </c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9"/>
      <c r="DW5" s="147" t="s">
        <v>44</v>
      </c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9"/>
    </row>
    <row r="6" spans="1:139" s="7" customFormat="1" ht="12.75">
      <c r="A6" s="295">
        <v>1</v>
      </c>
      <c r="B6" s="306"/>
      <c r="C6" s="306"/>
      <c r="D6" s="306"/>
      <c r="E6" s="306"/>
      <c r="F6" s="307"/>
      <c r="G6" s="295">
        <v>2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7"/>
      <c r="AB6" s="295">
        <v>3</v>
      </c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7"/>
      <c r="AP6" s="295">
        <v>4</v>
      </c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7"/>
      <c r="BD6" s="295">
        <v>5</v>
      </c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295">
        <v>6</v>
      </c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7"/>
      <c r="CF6" s="295">
        <v>7</v>
      </c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7"/>
      <c r="CT6" s="295">
        <v>8</v>
      </c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7"/>
      <c r="DJ6" s="295">
        <v>9</v>
      </c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7"/>
      <c r="DW6" s="295">
        <v>10</v>
      </c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7"/>
    </row>
    <row r="7" spans="1:139" s="6" customFormat="1" ht="66.75" customHeight="1">
      <c r="A7" s="336" t="s">
        <v>6</v>
      </c>
      <c r="B7" s="337"/>
      <c r="C7" s="337"/>
      <c r="D7" s="337"/>
      <c r="E7" s="337"/>
      <c r="F7" s="338"/>
      <c r="G7" s="279" t="s">
        <v>47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1"/>
      <c r="AB7" s="271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8"/>
      <c r="AP7" s="271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71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71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8"/>
      <c r="CF7" s="271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8"/>
      <c r="CT7" s="271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8"/>
      <c r="DJ7" s="271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8"/>
      <c r="DW7" s="271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8"/>
    </row>
    <row r="8" spans="1:139" s="6" customFormat="1" ht="93" customHeight="1">
      <c r="A8" s="336" t="s">
        <v>26</v>
      </c>
      <c r="B8" s="337"/>
      <c r="C8" s="337"/>
      <c r="D8" s="337"/>
      <c r="E8" s="337"/>
      <c r="F8" s="338"/>
      <c r="G8" s="279" t="s">
        <v>48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71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8"/>
      <c r="AP8" s="271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8"/>
      <c r="BD8" s="271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71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271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8"/>
      <c r="CT8" s="271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/>
      <c r="DJ8" s="271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8"/>
      <c r="DW8" s="271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8"/>
    </row>
    <row r="9" spans="1:139" s="6" customFormat="1" ht="16.5" customHeight="1">
      <c r="A9" s="336" t="s">
        <v>7</v>
      </c>
      <c r="B9" s="337"/>
      <c r="C9" s="337"/>
      <c r="D9" s="337"/>
      <c r="E9" s="337"/>
      <c r="F9" s="338"/>
      <c r="G9" s="279" t="s">
        <v>49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1"/>
      <c r="AB9" s="271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71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8"/>
      <c r="BD9" s="271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71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271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8"/>
      <c r="CT9" s="271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71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8"/>
      <c r="DW9" s="271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8"/>
    </row>
    <row r="10" spans="1:139" s="6" customFormat="1" ht="16.5" customHeight="1">
      <c r="A10" s="339"/>
      <c r="B10" s="340"/>
      <c r="C10" s="340"/>
      <c r="D10" s="340"/>
      <c r="E10" s="340"/>
      <c r="F10" s="341"/>
      <c r="G10" s="147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1"/>
      <c r="AB10" s="27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71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8"/>
      <c r="BD10" s="271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71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68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70"/>
      <c r="CT10" s="268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70"/>
      <c r="DJ10" s="268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70"/>
      <c r="DW10" s="268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70"/>
    </row>
    <row r="11" spans="1:139" s="6" customFormat="1" ht="16.5" customHeight="1">
      <c r="A11" s="336" t="s">
        <v>8</v>
      </c>
      <c r="B11" s="337"/>
      <c r="C11" s="337"/>
      <c r="D11" s="337"/>
      <c r="E11" s="337"/>
      <c r="F11" s="338"/>
      <c r="G11" s="279" t="s">
        <v>51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1"/>
      <c r="AB11" s="271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71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8"/>
      <c r="BD11" s="271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71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8"/>
      <c r="CF11" s="271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8"/>
      <c r="CT11" s="271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8"/>
      <c r="DJ11" s="271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8"/>
      <c r="DW11" s="271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8"/>
    </row>
    <row r="12" spans="1:139" s="6" customFormat="1" ht="16.5" customHeight="1">
      <c r="A12" s="336" t="s">
        <v>11</v>
      </c>
      <c r="B12" s="337"/>
      <c r="C12" s="337"/>
      <c r="D12" s="337"/>
      <c r="E12" s="337"/>
      <c r="F12" s="338"/>
      <c r="G12" s="279" t="s">
        <v>52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1"/>
      <c r="AB12" s="271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8"/>
      <c r="AP12" s="271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8"/>
      <c r="BD12" s="271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71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268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70"/>
      <c r="CT12" s="268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70"/>
      <c r="DJ12" s="268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70"/>
      <c r="DW12" s="268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70"/>
    </row>
    <row r="13" spans="1:139" s="6" customFormat="1" ht="16.5" customHeight="1">
      <c r="A13" s="336" t="s">
        <v>12</v>
      </c>
      <c r="B13" s="337"/>
      <c r="C13" s="337"/>
      <c r="D13" s="337"/>
      <c r="E13" s="337"/>
      <c r="F13" s="338"/>
      <c r="G13" s="279" t="s">
        <v>53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1"/>
      <c r="AB13" s="271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8"/>
      <c r="AP13" s="271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8"/>
      <c r="BD13" s="271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71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8"/>
      <c r="CF13" s="268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70"/>
      <c r="CT13" s="268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70"/>
      <c r="DJ13" s="268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70"/>
      <c r="DW13" s="268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70"/>
    </row>
    <row r="14" spans="1:139" s="6" customFormat="1" ht="26.25" customHeight="1">
      <c r="A14" s="336" t="s">
        <v>9</v>
      </c>
      <c r="B14" s="337"/>
      <c r="C14" s="337"/>
      <c r="D14" s="337"/>
      <c r="E14" s="337"/>
      <c r="F14" s="338"/>
      <c r="G14" s="279" t="s">
        <v>54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1"/>
      <c r="AB14" s="271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8"/>
      <c r="AP14" s="271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8"/>
      <c r="BD14" s="271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71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8"/>
      <c r="CF14" s="271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8"/>
      <c r="CT14" s="271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8"/>
      <c r="DJ14" s="271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8"/>
      <c r="DW14" s="271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</row>
    <row r="15" spans="1:139" s="6" customFormat="1" ht="16.5" customHeight="1">
      <c r="A15" s="336" t="s">
        <v>50</v>
      </c>
      <c r="B15" s="337"/>
      <c r="C15" s="337"/>
      <c r="D15" s="337"/>
      <c r="E15" s="337"/>
      <c r="F15" s="338"/>
      <c r="G15" s="279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1"/>
      <c r="AB15" s="271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8"/>
      <c r="AP15" s="271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8"/>
      <c r="BD15" s="271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71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8"/>
      <c r="CF15" s="268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70"/>
      <c r="CT15" s="268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70"/>
      <c r="DJ15" s="268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70"/>
      <c r="DW15" s="268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70"/>
    </row>
    <row r="16" spans="1:139" s="6" customFormat="1" ht="16.5" customHeight="1">
      <c r="A16" s="342" t="s">
        <v>17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4"/>
      <c r="BR16" s="271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8"/>
      <c r="CF16" s="271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8"/>
      <c r="CT16" s="271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8"/>
      <c r="DJ16" s="271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8"/>
      <c r="DW16" s="271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8"/>
    </row>
    <row r="17" spans="1:139" ht="46.5" customHeight="1">
      <c r="A17" s="334" t="s">
        <v>218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</row>
  </sheetData>
  <sheetProtection/>
  <mergeCells count="120">
    <mergeCell ref="A16:BQ16"/>
    <mergeCell ref="G7:AA7"/>
    <mergeCell ref="G8:AA8"/>
    <mergeCell ref="G9:AA9"/>
    <mergeCell ref="G10:AA10"/>
    <mergeCell ref="G11:AA11"/>
    <mergeCell ref="A15:F15"/>
    <mergeCell ref="AP15:BC15"/>
    <mergeCell ref="BD15:BQ15"/>
    <mergeCell ref="G15:AA15"/>
    <mergeCell ref="DW14:EI14"/>
    <mergeCell ref="G12:AA12"/>
    <mergeCell ref="AB8:AO8"/>
    <mergeCell ref="AB9:AO9"/>
    <mergeCell ref="AB10:AO10"/>
    <mergeCell ref="AB11:AO11"/>
    <mergeCell ref="AB12:AO12"/>
    <mergeCell ref="G14:AA14"/>
    <mergeCell ref="AB14:AO14"/>
    <mergeCell ref="DJ14:DV14"/>
    <mergeCell ref="DJ16:DV16"/>
    <mergeCell ref="DW16:EI16"/>
    <mergeCell ref="DJ15:DV15"/>
    <mergeCell ref="DW15:EI15"/>
    <mergeCell ref="BR16:CE16"/>
    <mergeCell ref="CF16:CS16"/>
    <mergeCell ref="CT16:DI16"/>
    <mergeCell ref="BR15:CE15"/>
    <mergeCell ref="CF15:CS15"/>
    <mergeCell ref="CT15:DI15"/>
    <mergeCell ref="AB15:AO15"/>
    <mergeCell ref="DW13:EI13"/>
    <mergeCell ref="A14:F14"/>
    <mergeCell ref="AP14:BC14"/>
    <mergeCell ref="BD14:BQ14"/>
    <mergeCell ref="BR14:CE14"/>
    <mergeCell ref="CF14:CS14"/>
    <mergeCell ref="CT14:DI14"/>
    <mergeCell ref="A13:F13"/>
    <mergeCell ref="AB13:AO13"/>
    <mergeCell ref="AP13:BC13"/>
    <mergeCell ref="BD13:BQ13"/>
    <mergeCell ref="BR13:CE13"/>
    <mergeCell ref="CF13:CS13"/>
    <mergeCell ref="G13:AA13"/>
    <mergeCell ref="DW11:EI11"/>
    <mergeCell ref="DJ12:DV12"/>
    <mergeCell ref="DW12:EI12"/>
    <mergeCell ref="CT13:DI13"/>
    <mergeCell ref="DJ13:DV13"/>
    <mergeCell ref="A12:F12"/>
    <mergeCell ref="AP12:BC12"/>
    <mergeCell ref="BD12:BQ12"/>
    <mergeCell ref="BR12:CE12"/>
    <mergeCell ref="CF12:CS12"/>
    <mergeCell ref="CT12:DI12"/>
    <mergeCell ref="DJ10:DV10"/>
    <mergeCell ref="DW10:EI10"/>
    <mergeCell ref="A11:F11"/>
    <mergeCell ref="AP11:BC11"/>
    <mergeCell ref="BD11:BQ11"/>
    <mergeCell ref="BR11:CE11"/>
    <mergeCell ref="CF11:CS11"/>
    <mergeCell ref="CT11:DI11"/>
    <mergeCell ref="DJ11:DV11"/>
    <mergeCell ref="CT9:DI9"/>
    <mergeCell ref="DJ9:DV9"/>
    <mergeCell ref="DW9:EI9"/>
    <mergeCell ref="A10:F10"/>
    <mergeCell ref="AP10:BC10"/>
    <mergeCell ref="BD10:BQ10"/>
    <mergeCell ref="BR10:CE10"/>
    <mergeCell ref="CF10:CS10"/>
    <mergeCell ref="CT10:DI10"/>
    <mergeCell ref="A9:F9"/>
    <mergeCell ref="AP9:BC9"/>
    <mergeCell ref="BD9:BQ9"/>
    <mergeCell ref="BR9:CE9"/>
    <mergeCell ref="CF9:CS9"/>
    <mergeCell ref="DJ8:DV8"/>
    <mergeCell ref="DW8:EI8"/>
    <mergeCell ref="CT8:DI8"/>
    <mergeCell ref="BD8:BQ8"/>
    <mergeCell ref="BR8:CE8"/>
    <mergeCell ref="CF8:CS8"/>
    <mergeCell ref="AP8:BC8"/>
    <mergeCell ref="A8:F8"/>
    <mergeCell ref="A3:F5"/>
    <mergeCell ref="BR3:CE5"/>
    <mergeCell ref="BR6:CE6"/>
    <mergeCell ref="BD6:BQ6"/>
    <mergeCell ref="AB3:AO5"/>
    <mergeCell ref="AB6:AO6"/>
    <mergeCell ref="AB7:AO7"/>
    <mergeCell ref="CT7:DI7"/>
    <mergeCell ref="A7:F7"/>
    <mergeCell ref="AP7:BC7"/>
    <mergeCell ref="AP3:BC5"/>
    <mergeCell ref="AP6:BC6"/>
    <mergeCell ref="CF6:CS6"/>
    <mergeCell ref="DJ7:DV7"/>
    <mergeCell ref="DW7:EI7"/>
    <mergeCell ref="DJ6:DV6"/>
    <mergeCell ref="DW6:EI6"/>
    <mergeCell ref="DW5:EI5"/>
    <mergeCell ref="A6:F6"/>
    <mergeCell ref="CT6:DI6"/>
    <mergeCell ref="G3:AA5"/>
    <mergeCell ref="G6:AA6"/>
    <mergeCell ref="BD3:BQ5"/>
    <mergeCell ref="A17:EI17"/>
    <mergeCell ref="A1:EI1"/>
    <mergeCell ref="DJ5:DV5"/>
    <mergeCell ref="BD7:BQ7"/>
    <mergeCell ref="BR7:CE7"/>
    <mergeCell ref="CF7:CS7"/>
    <mergeCell ref="DJ4:EI4"/>
    <mergeCell ref="CF3:EI3"/>
    <mergeCell ref="CF4:CS5"/>
    <mergeCell ref="CT4:DI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DU51"/>
  <sheetViews>
    <sheetView zoomScaleSheetLayoutView="100" zoomScalePageLayoutView="0" workbookViewId="0" topLeftCell="A34">
      <selection activeCell="EQ55" sqref="EQ5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5" customFormat="1" ht="3" customHeight="1"/>
    <row r="2" s="5" customFormat="1" ht="15">
      <c r="A2" s="5" t="s">
        <v>57</v>
      </c>
    </row>
    <row r="3" s="5" customFormat="1" ht="18" customHeight="1">
      <c r="A3" s="5" t="s">
        <v>58</v>
      </c>
    </row>
    <row r="4" s="5" customFormat="1" ht="12.75" customHeight="1"/>
    <row r="5" spans="1:125" s="3" customFormat="1" ht="15.75" customHeight="1">
      <c r="A5" s="286" t="s">
        <v>3</v>
      </c>
      <c r="B5" s="298"/>
      <c r="C5" s="298"/>
      <c r="D5" s="298"/>
      <c r="E5" s="298"/>
      <c r="F5" s="299"/>
      <c r="G5" s="286" t="s">
        <v>24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9"/>
      <c r="AC5" s="286" t="s">
        <v>59</v>
      </c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/>
      <c r="AQ5" s="286" t="s">
        <v>60</v>
      </c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86" t="s">
        <v>61</v>
      </c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9"/>
      <c r="BS5" s="147" t="s">
        <v>0</v>
      </c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4"/>
    </row>
    <row r="6" spans="1:125" s="3" customFormat="1" ht="72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  <c r="AC6" s="300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2"/>
      <c r="AQ6" s="300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0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2"/>
      <c r="BS6" s="215" t="s">
        <v>174</v>
      </c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83"/>
      <c r="CG6" s="215" t="s">
        <v>181</v>
      </c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83"/>
      <c r="CW6" s="216" t="s">
        <v>19</v>
      </c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7"/>
    </row>
    <row r="7" spans="1:125" s="3" customFormat="1" ht="25.5" customHeight="1">
      <c r="A7" s="303"/>
      <c r="B7" s="304"/>
      <c r="C7" s="304"/>
      <c r="D7" s="304"/>
      <c r="E7" s="304"/>
      <c r="F7" s="305"/>
      <c r="G7" s="303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5"/>
      <c r="AC7" s="303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5"/>
      <c r="AQ7" s="303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3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5"/>
      <c r="BS7" s="180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4"/>
      <c r="CG7" s="180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4"/>
      <c r="CW7" s="147" t="s">
        <v>2</v>
      </c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9"/>
      <c r="DJ7" s="147" t="s">
        <v>44</v>
      </c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9"/>
    </row>
    <row r="8" spans="1:125" s="7" customFormat="1" ht="12.75">
      <c r="A8" s="295">
        <v>1</v>
      </c>
      <c r="B8" s="306"/>
      <c r="C8" s="306"/>
      <c r="D8" s="306"/>
      <c r="E8" s="306"/>
      <c r="F8" s="307"/>
      <c r="G8" s="29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7"/>
      <c r="AC8" s="295">
        <v>3</v>
      </c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7"/>
      <c r="AQ8" s="295">
        <v>4</v>
      </c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295">
        <v>5</v>
      </c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7"/>
      <c r="BS8" s="295">
        <v>6</v>
      </c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7"/>
      <c r="CG8" s="295">
        <v>7</v>
      </c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7"/>
      <c r="CW8" s="295">
        <v>8</v>
      </c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7"/>
      <c r="DJ8" s="295">
        <v>9</v>
      </c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7"/>
    </row>
    <row r="9" spans="1:125" s="6" customFormat="1" ht="26.25" customHeight="1">
      <c r="A9" s="336" t="s">
        <v>6</v>
      </c>
      <c r="B9" s="337"/>
      <c r="C9" s="337"/>
      <c r="D9" s="337"/>
      <c r="E9" s="337"/>
      <c r="F9" s="338"/>
      <c r="G9" s="394" t="s">
        <v>62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325" t="s">
        <v>1</v>
      </c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7"/>
      <c r="AQ9" s="268" t="s">
        <v>1</v>
      </c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395">
        <f>BE10</f>
        <v>3817299.9920000006</v>
      </c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70"/>
      <c r="BS9" s="391">
        <f>BE9</f>
        <v>3817299.9920000006</v>
      </c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8"/>
      <c r="CG9" s="271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8"/>
      <c r="CW9" s="268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70"/>
      <c r="DJ9" s="268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70"/>
    </row>
    <row r="10" spans="1:125" s="6" customFormat="1" ht="26.25" customHeight="1">
      <c r="A10" s="336" t="s">
        <v>26</v>
      </c>
      <c r="B10" s="337"/>
      <c r="C10" s="337"/>
      <c r="D10" s="337"/>
      <c r="E10" s="337"/>
      <c r="F10" s="338"/>
      <c r="G10" s="394" t="s">
        <v>63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1"/>
      <c r="AC10" s="251">
        <v>173513636</v>
      </c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3"/>
      <c r="AQ10" s="271">
        <v>2.2</v>
      </c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391">
        <f>AC10*AQ10/100</f>
        <v>3817299.9920000006</v>
      </c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3"/>
      <c r="BS10" s="391">
        <f>BE10</f>
        <v>3817299.9920000006</v>
      </c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3"/>
      <c r="CG10" s="251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3"/>
      <c r="CW10" s="345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90"/>
      <c r="DJ10" s="345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90"/>
    </row>
    <row r="11" spans="1:125" s="6" customFormat="1" ht="12.75" customHeight="1">
      <c r="A11" s="363" t="s">
        <v>66</v>
      </c>
      <c r="B11" s="364"/>
      <c r="C11" s="364"/>
      <c r="D11" s="364"/>
      <c r="E11" s="364"/>
      <c r="F11" s="365"/>
      <c r="G11" s="369" t="s">
        <v>64</v>
      </c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370"/>
      <c r="AC11" s="357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9"/>
      <c r="AQ11" s="357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9"/>
      <c r="BE11" s="377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9"/>
      <c r="BS11" s="377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9"/>
      <c r="CG11" s="377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9"/>
      <c r="CW11" s="383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5"/>
      <c r="DJ11" s="383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5"/>
    </row>
    <row r="12" spans="1:125" s="6" customFormat="1" ht="12.75">
      <c r="A12" s="366"/>
      <c r="B12" s="367"/>
      <c r="C12" s="367"/>
      <c r="D12" s="367"/>
      <c r="E12" s="367"/>
      <c r="F12" s="368"/>
      <c r="G12" s="404" t="s">
        <v>65</v>
      </c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6"/>
      <c r="AC12" s="360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2"/>
      <c r="AQ12" s="360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2"/>
      <c r="BE12" s="380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2"/>
      <c r="BS12" s="380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2"/>
      <c r="CG12" s="380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2"/>
      <c r="CW12" s="386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8"/>
      <c r="DJ12" s="386"/>
      <c r="DK12" s="387"/>
      <c r="DL12" s="387"/>
      <c r="DM12" s="387"/>
      <c r="DN12" s="387"/>
      <c r="DO12" s="387"/>
      <c r="DP12" s="387"/>
      <c r="DQ12" s="387"/>
      <c r="DR12" s="387"/>
      <c r="DS12" s="387"/>
      <c r="DT12" s="387"/>
      <c r="DU12" s="388"/>
    </row>
    <row r="13" spans="1:125" s="6" customFormat="1" ht="26.25" customHeight="1">
      <c r="A13" s="336" t="s">
        <v>27</v>
      </c>
      <c r="B13" s="337"/>
      <c r="C13" s="337"/>
      <c r="D13" s="337"/>
      <c r="E13" s="337"/>
      <c r="F13" s="338"/>
      <c r="G13" s="394" t="s">
        <v>67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71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8"/>
      <c r="AQ13" s="271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71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8"/>
      <c r="BS13" s="271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8"/>
      <c r="CG13" s="271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8"/>
      <c r="CW13" s="268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70"/>
      <c r="DJ13" s="268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70"/>
    </row>
    <row r="14" spans="1:125" s="6" customFormat="1" ht="12.75">
      <c r="A14" s="363" t="s">
        <v>154</v>
      </c>
      <c r="B14" s="364"/>
      <c r="C14" s="364"/>
      <c r="D14" s="364"/>
      <c r="E14" s="364"/>
      <c r="F14" s="365"/>
      <c r="G14" s="369" t="s">
        <v>64</v>
      </c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370"/>
      <c r="AC14" s="357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9"/>
      <c r="AQ14" s="357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9"/>
      <c r="BE14" s="357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9"/>
      <c r="BS14" s="357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9"/>
      <c r="CG14" s="357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9"/>
      <c r="CW14" s="371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3"/>
      <c r="DJ14" s="371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3"/>
    </row>
    <row r="15" spans="1:125" s="6" customFormat="1" ht="12.75">
      <c r="A15" s="366"/>
      <c r="B15" s="367"/>
      <c r="C15" s="367"/>
      <c r="D15" s="367"/>
      <c r="E15" s="367"/>
      <c r="F15" s="368"/>
      <c r="G15" s="404" t="s">
        <v>65</v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6"/>
      <c r="AC15" s="360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2"/>
      <c r="AQ15" s="360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2"/>
      <c r="BE15" s="360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2"/>
      <c r="BS15" s="360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2"/>
      <c r="CG15" s="360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2"/>
      <c r="CW15" s="374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6"/>
      <c r="DJ15" s="374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6"/>
    </row>
    <row r="16" spans="1:125" s="6" customFormat="1" ht="16.5" customHeight="1">
      <c r="A16" s="339"/>
      <c r="B16" s="340"/>
      <c r="C16" s="340"/>
      <c r="D16" s="340"/>
      <c r="E16" s="340"/>
      <c r="F16" s="341"/>
      <c r="G16" s="394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71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8"/>
      <c r="AQ16" s="271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71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8"/>
      <c r="BS16" s="271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8"/>
      <c r="CG16" s="271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8"/>
      <c r="CW16" s="268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70"/>
      <c r="DJ16" s="268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70"/>
    </row>
    <row r="17" spans="1:125" s="6" customFormat="1" ht="26.25" customHeight="1">
      <c r="A17" s="336" t="s">
        <v>7</v>
      </c>
      <c r="B17" s="337"/>
      <c r="C17" s="337"/>
      <c r="D17" s="337"/>
      <c r="E17" s="337"/>
      <c r="F17" s="338"/>
      <c r="G17" s="394" t="s">
        <v>68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325" t="s">
        <v>1</v>
      </c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7"/>
      <c r="AQ17" s="268" t="s">
        <v>1</v>
      </c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71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8"/>
      <c r="BS17" s="271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8"/>
      <c r="CG17" s="271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8"/>
      <c r="CW17" s="268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70"/>
      <c r="DJ17" s="268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70"/>
    </row>
    <row r="18" spans="1:125" s="6" customFormat="1" ht="12.75" customHeight="1">
      <c r="A18" s="336" t="s">
        <v>31</v>
      </c>
      <c r="B18" s="337"/>
      <c r="C18" s="337"/>
      <c r="D18" s="337"/>
      <c r="E18" s="337"/>
      <c r="F18" s="338"/>
      <c r="G18" s="394" t="s">
        <v>69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71" t="s">
        <v>1</v>
      </c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8"/>
      <c r="AQ18" s="271" t="s">
        <v>1</v>
      </c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71" t="s">
        <v>1</v>
      </c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8"/>
      <c r="BS18" s="271" t="s">
        <v>1</v>
      </c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71" t="s">
        <v>1</v>
      </c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8"/>
      <c r="CW18" s="268" t="s">
        <v>1</v>
      </c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70"/>
      <c r="DJ18" s="268" t="s">
        <v>1</v>
      </c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70"/>
    </row>
    <row r="19" spans="1:125" s="6" customFormat="1" ht="16.5" customHeight="1">
      <c r="A19" s="339"/>
      <c r="B19" s="340"/>
      <c r="C19" s="340"/>
      <c r="D19" s="340"/>
      <c r="E19" s="340"/>
      <c r="F19" s="341"/>
      <c r="G19" s="394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71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8"/>
      <c r="AQ19" s="271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71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8"/>
      <c r="BS19" s="271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8"/>
      <c r="CG19" s="271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8"/>
      <c r="CW19" s="268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70"/>
      <c r="DJ19" s="268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70"/>
    </row>
    <row r="20" spans="1:125" s="6" customFormat="1" ht="16.5" customHeight="1">
      <c r="A20" s="342" t="s">
        <v>17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4"/>
      <c r="BE20" s="251">
        <v>3817300</v>
      </c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3"/>
      <c r="BS20" s="251">
        <v>3817300</v>
      </c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71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8"/>
      <c r="CW20" s="271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8"/>
      <c r="DJ20" s="271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8"/>
    </row>
    <row r="21" spans="1:125" s="6" customFormat="1" ht="28.5" customHeight="1">
      <c r="A21" s="413" t="s">
        <v>241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</row>
    <row r="22" spans="1:125" ht="15">
      <c r="A22" s="411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2"/>
      <c r="DU22" s="412"/>
    </row>
    <row r="23" s="5" customFormat="1" ht="19.5" customHeight="1">
      <c r="A23" s="5" t="s">
        <v>70</v>
      </c>
    </row>
    <row r="24" s="5" customFormat="1" ht="12.75" customHeight="1"/>
    <row r="25" spans="1:125" s="3" customFormat="1" ht="19.5" customHeight="1">
      <c r="A25" s="286" t="s">
        <v>3</v>
      </c>
      <c r="B25" s="298"/>
      <c r="C25" s="298"/>
      <c r="D25" s="298"/>
      <c r="E25" s="298"/>
      <c r="F25" s="299"/>
      <c r="G25" s="286" t="s">
        <v>24</v>
      </c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9"/>
      <c r="AC25" s="286" t="s">
        <v>59</v>
      </c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9"/>
      <c r="AQ25" s="286" t="s">
        <v>60</v>
      </c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86" t="s">
        <v>89</v>
      </c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9"/>
      <c r="BS25" s="147" t="s">
        <v>0</v>
      </c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4"/>
    </row>
    <row r="26" spans="1:125" s="3" customFormat="1" ht="67.5" customHeight="1">
      <c r="A26" s="300"/>
      <c r="B26" s="301"/>
      <c r="C26" s="301"/>
      <c r="D26" s="301"/>
      <c r="E26" s="301"/>
      <c r="F26" s="302"/>
      <c r="G26" s="300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300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2"/>
      <c r="AQ26" s="300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0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2"/>
      <c r="BS26" s="215" t="s">
        <v>174</v>
      </c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83"/>
      <c r="CG26" s="215" t="s">
        <v>181</v>
      </c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83"/>
      <c r="CW26" s="221" t="s">
        <v>19</v>
      </c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3"/>
    </row>
    <row r="27" spans="1:125" s="3" customFormat="1" ht="28.5" customHeight="1">
      <c r="A27" s="303"/>
      <c r="B27" s="304"/>
      <c r="C27" s="304"/>
      <c r="D27" s="304"/>
      <c r="E27" s="304"/>
      <c r="F27" s="305"/>
      <c r="G27" s="303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303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5"/>
      <c r="AQ27" s="303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3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5"/>
      <c r="BS27" s="180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4"/>
      <c r="CG27" s="180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4"/>
      <c r="CW27" s="147" t="s">
        <v>2</v>
      </c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9"/>
      <c r="DJ27" s="147" t="s">
        <v>44</v>
      </c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9"/>
    </row>
    <row r="28" spans="1:125" s="7" customFormat="1" ht="12.75" customHeight="1">
      <c r="A28" s="295">
        <v>1</v>
      </c>
      <c r="B28" s="306"/>
      <c r="C28" s="306"/>
      <c r="D28" s="306"/>
      <c r="E28" s="306"/>
      <c r="F28" s="307"/>
      <c r="G28" s="295">
        <v>2</v>
      </c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7"/>
      <c r="AC28" s="295">
        <v>3</v>
      </c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7"/>
      <c r="AQ28" s="295">
        <v>4</v>
      </c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295">
        <v>5</v>
      </c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7"/>
      <c r="BS28" s="295">
        <v>6</v>
      </c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7"/>
      <c r="CG28" s="295">
        <v>7</v>
      </c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7"/>
      <c r="CW28" s="295">
        <v>8</v>
      </c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7"/>
      <c r="DJ28" s="295">
        <v>9</v>
      </c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7"/>
    </row>
    <row r="29" spans="1:125" s="6" customFormat="1" ht="16.5" customHeight="1">
      <c r="A29" s="259" t="s">
        <v>6</v>
      </c>
      <c r="B29" s="260"/>
      <c r="C29" s="260"/>
      <c r="D29" s="260"/>
      <c r="E29" s="260"/>
      <c r="F29" s="261"/>
      <c r="G29" s="272" t="s">
        <v>71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4"/>
      <c r="AC29" s="268" t="s">
        <v>1</v>
      </c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70"/>
      <c r="AQ29" s="268" t="s">
        <v>1</v>
      </c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71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8"/>
      <c r="BS29" s="271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8"/>
      <c r="CG29" s="271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8"/>
      <c r="CW29" s="268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70"/>
      <c r="DJ29" s="268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70"/>
    </row>
    <row r="30" spans="1:125" s="6" customFormat="1" ht="26.25" customHeight="1">
      <c r="A30" s="259" t="s">
        <v>26</v>
      </c>
      <c r="B30" s="260"/>
      <c r="C30" s="260"/>
      <c r="D30" s="260"/>
      <c r="E30" s="260"/>
      <c r="F30" s="261"/>
      <c r="G30" s="272" t="s">
        <v>72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4"/>
      <c r="AC30" s="268" t="s">
        <v>1</v>
      </c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70"/>
      <c r="AQ30" s="268" t="s">
        <v>1</v>
      </c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71" t="s">
        <v>1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8"/>
      <c r="BS30" s="271" t="s">
        <v>1</v>
      </c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8"/>
      <c r="CG30" s="271" t="s">
        <v>1</v>
      </c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8"/>
      <c r="CW30" s="268" t="s">
        <v>1</v>
      </c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70"/>
      <c r="DJ30" s="268" t="s">
        <v>1</v>
      </c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70"/>
    </row>
    <row r="31" spans="1:125" s="6" customFormat="1" ht="16.5" customHeight="1">
      <c r="A31" s="310"/>
      <c r="B31" s="311"/>
      <c r="C31" s="311"/>
      <c r="D31" s="311"/>
      <c r="E31" s="311"/>
      <c r="F31" s="312"/>
      <c r="G31" s="356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268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70"/>
      <c r="AQ31" s="268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71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8"/>
      <c r="BS31" s="271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8"/>
      <c r="CG31" s="271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8"/>
      <c r="CW31" s="268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70"/>
      <c r="DJ31" s="268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70"/>
    </row>
    <row r="32" spans="1:125" s="6" customFormat="1" ht="16.5" customHeight="1">
      <c r="A32" s="259" t="s">
        <v>7</v>
      </c>
      <c r="B32" s="260"/>
      <c r="C32" s="260"/>
      <c r="D32" s="260"/>
      <c r="E32" s="260"/>
      <c r="F32" s="261"/>
      <c r="G32" s="272" t="s">
        <v>73</v>
      </c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4"/>
      <c r="AC32" s="268" t="s">
        <v>1</v>
      </c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70"/>
      <c r="AQ32" s="268" t="s">
        <v>1</v>
      </c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71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8"/>
      <c r="BS32" s="271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8"/>
      <c r="CG32" s="271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8"/>
      <c r="CW32" s="268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70"/>
      <c r="DJ32" s="268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70"/>
    </row>
    <row r="33" spans="1:125" s="6" customFormat="1" ht="16.5" customHeight="1">
      <c r="A33" s="259" t="s">
        <v>31</v>
      </c>
      <c r="B33" s="260"/>
      <c r="C33" s="260"/>
      <c r="D33" s="260"/>
      <c r="E33" s="260"/>
      <c r="F33" s="261"/>
      <c r="G33" s="272" t="s">
        <v>74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268" t="s">
        <v>1</v>
      </c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70"/>
      <c r="AQ33" s="268" t="s">
        <v>1</v>
      </c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71" t="s">
        <v>1</v>
      </c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8"/>
      <c r="BS33" s="271" t="s">
        <v>1</v>
      </c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8"/>
      <c r="CG33" s="271" t="s">
        <v>1</v>
      </c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8"/>
      <c r="CW33" s="268" t="s">
        <v>1</v>
      </c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70"/>
      <c r="DJ33" s="268" t="s">
        <v>1</v>
      </c>
      <c r="DK33" s="269"/>
      <c r="DL33" s="269"/>
      <c r="DM33" s="269"/>
      <c r="DN33" s="269"/>
      <c r="DO33" s="269"/>
      <c r="DP33" s="269"/>
      <c r="DQ33" s="269"/>
      <c r="DR33" s="269"/>
      <c r="DS33" s="269"/>
      <c r="DT33" s="269"/>
      <c r="DU33" s="270"/>
    </row>
    <row r="34" spans="1:125" s="6" customFormat="1" ht="16.5" customHeight="1">
      <c r="A34" s="310"/>
      <c r="B34" s="311"/>
      <c r="C34" s="311"/>
      <c r="D34" s="311"/>
      <c r="E34" s="311"/>
      <c r="F34" s="312"/>
      <c r="G34" s="272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4"/>
      <c r="AC34" s="268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70"/>
      <c r="AQ34" s="268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71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8"/>
      <c r="BS34" s="271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8"/>
      <c r="CG34" s="271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8"/>
      <c r="CW34" s="268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70"/>
      <c r="DJ34" s="268"/>
      <c r="DK34" s="269"/>
      <c r="DL34" s="269"/>
      <c r="DM34" s="269"/>
      <c r="DN34" s="269"/>
      <c r="DO34" s="269"/>
      <c r="DP34" s="269"/>
      <c r="DQ34" s="269"/>
      <c r="DR34" s="269"/>
      <c r="DS34" s="269"/>
      <c r="DT34" s="269"/>
      <c r="DU34" s="270"/>
    </row>
    <row r="35" spans="1:125" s="6" customFormat="1" ht="16.5" customHeight="1">
      <c r="A35" s="310"/>
      <c r="B35" s="311"/>
      <c r="C35" s="311"/>
      <c r="D35" s="311"/>
      <c r="E35" s="311"/>
      <c r="F35" s="312"/>
      <c r="G35" s="272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4"/>
      <c r="AC35" s="268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70"/>
      <c r="AQ35" s="268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71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8"/>
      <c r="BS35" s="271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8"/>
      <c r="CG35" s="271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8"/>
      <c r="CW35" s="271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8"/>
      <c r="DJ35" s="271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8"/>
    </row>
    <row r="36" spans="1:125" s="6" customFormat="1" ht="16.5" customHeight="1">
      <c r="A36" s="313" t="s">
        <v>17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  <c r="BE36" s="271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8"/>
      <c r="BS36" s="271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8"/>
      <c r="CG36" s="271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8"/>
      <c r="CW36" s="271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8"/>
      <c r="DJ36" s="271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8"/>
    </row>
    <row r="37" spans="1:125" s="6" customFormat="1" ht="16.5" customHeight="1">
      <c r="A37" s="409" t="s">
        <v>242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</row>
    <row r="39" s="5" customFormat="1" ht="15">
      <c r="A39" s="5" t="s">
        <v>75</v>
      </c>
    </row>
    <row r="40" s="5" customFormat="1" ht="12.75" customHeight="1"/>
    <row r="41" spans="1:125" s="3" customFormat="1" ht="18.75" customHeight="1">
      <c r="A41" s="286" t="s">
        <v>3</v>
      </c>
      <c r="B41" s="298"/>
      <c r="C41" s="298"/>
      <c r="D41" s="298"/>
      <c r="E41" s="298"/>
      <c r="F41" s="299"/>
      <c r="G41" s="286" t="s">
        <v>76</v>
      </c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9"/>
      <c r="AC41" s="286" t="s">
        <v>222</v>
      </c>
      <c r="AD41" s="287"/>
      <c r="AE41" s="287"/>
      <c r="AF41" s="287"/>
      <c r="AG41" s="287"/>
      <c r="AH41" s="287"/>
      <c r="AI41" s="287"/>
      <c r="AJ41" s="287"/>
      <c r="AK41" s="287"/>
      <c r="AL41" s="286" t="s">
        <v>77</v>
      </c>
      <c r="AM41" s="287"/>
      <c r="AN41" s="287"/>
      <c r="AO41" s="287"/>
      <c r="AP41" s="287"/>
      <c r="AQ41" s="287"/>
      <c r="AR41" s="287"/>
      <c r="AS41" s="287"/>
      <c r="AT41" s="287"/>
      <c r="AU41" s="288"/>
      <c r="AV41" s="397" t="s">
        <v>243</v>
      </c>
      <c r="AW41" s="398"/>
      <c r="AX41" s="398"/>
      <c r="AY41" s="398"/>
      <c r="AZ41" s="398"/>
      <c r="BA41" s="398"/>
      <c r="BB41" s="398"/>
      <c r="BC41" s="398"/>
      <c r="BD41" s="399"/>
      <c r="BE41" s="286" t="s">
        <v>244</v>
      </c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9"/>
      <c r="BS41" s="147" t="s">
        <v>0</v>
      </c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4"/>
    </row>
    <row r="42" spans="1:125" s="3" customFormat="1" ht="67.5" customHeight="1">
      <c r="A42" s="300"/>
      <c r="B42" s="301"/>
      <c r="C42" s="301"/>
      <c r="D42" s="301"/>
      <c r="E42" s="301"/>
      <c r="F42" s="302"/>
      <c r="G42" s="300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2"/>
      <c r="AC42" s="289"/>
      <c r="AD42" s="290"/>
      <c r="AE42" s="290"/>
      <c r="AF42" s="290"/>
      <c r="AG42" s="290"/>
      <c r="AH42" s="290"/>
      <c r="AI42" s="290"/>
      <c r="AJ42" s="290"/>
      <c r="AK42" s="290"/>
      <c r="AL42" s="289"/>
      <c r="AM42" s="396"/>
      <c r="AN42" s="396"/>
      <c r="AO42" s="396"/>
      <c r="AP42" s="396"/>
      <c r="AQ42" s="396"/>
      <c r="AR42" s="396"/>
      <c r="AS42" s="396"/>
      <c r="AT42" s="396"/>
      <c r="AU42" s="291"/>
      <c r="AV42" s="400"/>
      <c r="AW42" s="400"/>
      <c r="AX42" s="400"/>
      <c r="AY42" s="400"/>
      <c r="AZ42" s="400"/>
      <c r="BA42" s="400"/>
      <c r="BB42" s="400"/>
      <c r="BC42" s="400"/>
      <c r="BD42" s="401"/>
      <c r="BE42" s="300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2"/>
      <c r="BS42" s="215" t="s">
        <v>174</v>
      </c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83"/>
      <c r="CG42" s="215" t="s">
        <v>181</v>
      </c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83"/>
      <c r="CW42" s="221" t="s">
        <v>19</v>
      </c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3"/>
    </row>
    <row r="43" spans="1:125" s="3" customFormat="1" ht="32.25" customHeight="1">
      <c r="A43" s="303"/>
      <c r="B43" s="304"/>
      <c r="C43" s="304"/>
      <c r="D43" s="304"/>
      <c r="E43" s="304"/>
      <c r="F43" s="305"/>
      <c r="G43" s="303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5"/>
      <c r="AC43" s="292"/>
      <c r="AD43" s="293"/>
      <c r="AE43" s="293"/>
      <c r="AF43" s="293"/>
      <c r="AG43" s="293"/>
      <c r="AH43" s="293"/>
      <c r="AI43" s="293"/>
      <c r="AJ43" s="293"/>
      <c r="AK43" s="293"/>
      <c r="AL43" s="292"/>
      <c r="AM43" s="293"/>
      <c r="AN43" s="293"/>
      <c r="AO43" s="293"/>
      <c r="AP43" s="293"/>
      <c r="AQ43" s="293"/>
      <c r="AR43" s="293"/>
      <c r="AS43" s="293"/>
      <c r="AT43" s="293"/>
      <c r="AU43" s="294"/>
      <c r="AV43" s="402"/>
      <c r="AW43" s="402"/>
      <c r="AX43" s="402"/>
      <c r="AY43" s="402"/>
      <c r="AZ43" s="402"/>
      <c r="BA43" s="402"/>
      <c r="BB43" s="402"/>
      <c r="BC43" s="402"/>
      <c r="BD43" s="403"/>
      <c r="BE43" s="303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5"/>
      <c r="BS43" s="180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4"/>
      <c r="CG43" s="180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4"/>
      <c r="CW43" s="147" t="s">
        <v>2</v>
      </c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9"/>
      <c r="DJ43" s="147" t="s">
        <v>44</v>
      </c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9"/>
    </row>
    <row r="44" spans="1:125" s="7" customFormat="1" ht="12.75">
      <c r="A44" s="295">
        <v>1</v>
      </c>
      <c r="B44" s="306"/>
      <c r="C44" s="306"/>
      <c r="D44" s="306"/>
      <c r="E44" s="306"/>
      <c r="F44" s="307"/>
      <c r="G44" s="295">
        <v>2</v>
      </c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7"/>
      <c r="AC44" s="352">
        <v>3</v>
      </c>
      <c r="AD44" s="353"/>
      <c r="AE44" s="353"/>
      <c r="AF44" s="353"/>
      <c r="AG44" s="353"/>
      <c r="AH44" s="353"/>
      <c r="AI44" s="353"/>
      <c r="AJ44" s="353"/>
      <c r="AK44" s="353"/>
      <c r="AL44" s="352">
        <v>4</v>
      </c>
      <c r="AM44" s="353"/>
      <c r="AN44" s="353"/>
      <c r="AO44" s="353"/>
      <c r="AP44" s="353"/>
      <c r="AQ44" s="353"/>
      <c r="AR44" s="353"/>
      <c r="AS44" s="353"/>
      <c r="AT44" s="353"/>
      <c r="AU44" s="354"/>
      <c r="AV44" s="355">
        <v>5</v>
      </c>
      <c r="AW44" s="353"/>
      <c r="AX44" s="353"/>
      <c r="AY44" s="353"/>
      <c r="AZ44" s="353"/>
      <c r="BA44" s="353"/>
      <c r="BB44" s="353"/>
      <c r="BC44" s="353"/>
      <c r="BD44" s="354"/>
      <c r="BE44" s="295">
        <v>6</v>
      </c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7"/>
      <c r="BS44" s="295">
        <v>7</v>
      </c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7"/>
      <c r="CG44" s="295">
        <v>8</v>
      </c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7"/>
      <c r="CW44" s="295">
        <v>9</v>
      </c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7"/>
      <c r="DJ44" s="295">
        <v>10</v>
      </c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7"/>
    </row>
    <row r="45" spans="1:125" s="6" customFormat="1" ht="15.75" customHeight="1">
      <c r="A45" s="259" t="s">
        <v>6</v>
      </c>
      <c r="B45" s="260"/>
      <c r="C45" s="260"/>
      <c r="D45" s="260"/>
      <c r="E45" s="260"/>
      <c r="F45" s="261"/>
      <c r="G45" s="272" t="s">
        <v>258</v>
      </c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4"/>
      <c r="AC45" s="352" t="s">
        <v>1</v>
      </c>
      <c r="AD45" s="353"/>
      <c r="AE45" s="353"/>
      <c r="AF45" s="353"/>
      <c r="AG45" s="353"/>
      <c r="AH45" s="353"/>
      <c r="AI45" s="353"/>
      <c r="AJ45" s="353"/>
      <c r="AK45" s="353"/>
      <c r="AL45" s="352" t="s">
        <v>1</v>
      </c>
      <c r="AM45" s="353"/>
      <c r="AN45" s="353"/>
      <c r="AO45" s="353"/>
      <c r="AP45" s="353"/>
      <c r="AQ45" s="353"/>
      <c r="AR45" s="353"/>
      <c r="AS45" s="353"/>
      <c r="AT45" s="353"/>
      <c r="AU45" s="354"/>
      <c r="AV45" s="355" t="s">
        <v>1</v>
      </c>
      <c r="AW45" s="353"/>
      <c r="AX45" s="353"/>
      <c r="AY45" s="353"/>
      <c r="AZ45" s="353"/>
      <c r="BA45" s="353"/>
      <c r="BB45" s="353"/>
      <c r="BC45" s="353"/>
      <c r="BD45" s="354"/>
      <c r="BE45" s="271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8"/>
      <c r="BS45" s="271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8"/>
      <c r="CG45" s="271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8"/>
      <c r="CW45" s="268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70"/>
      <c r="DJ45" s="268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70"/>
    </row>
    <row r="46" spans="1:125" s="6" customFormat="1" ht="16.5" customHeight="1">
      <c r="A46" s="310"/>
      <c r="B46" s="311"/>
      <c r="C46" s="311"/>
      <c r="D46" s="311"/>
      <c r="E46" s="311"/>
      <c r="F46" s="312"/>
      <c r="G46" s="279" t="s">
        <v>0</v>
      </c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8"/>
      <c r="AC46" s="352" t="s">
        <v>1</v>
      </c>
      <c r="AD46" s="353"/>
      <c r="AE46" s="353"/>
      <c r="AF46" s="353"/>
      <c r="AG46" s="353"/>
      <c r="AH46" s="353"/>
      <c r="AI46" s="353"/>
      <c r="AJ46" s="353"/>
      <c r="AK46" s="353"/>
      <c r="AL46" s="352" t="s">
        <v>1</v>
      </c>
      <c r="AM46" s="353"/>
      <c r="AN46" s="353"/>
      <c r="AO46" s="353"/>
      <c r="AP46" s="353"/>
      <c r="AQ46" s="353"/>
      <c r="AR46" s="353"/>
      <c r="AS46" s="353"/>
      <c r="AT46" s="353"/>
      <c r="AU46" s="354"/>
      <c r="AV46" s="355" t="s">
        <v>1</v>
      </c>
      <c r="AW46" s="353"/>
      <c r="AX46" s="353"/>
      <c r="AY46" s="353"/>
      <c r="AZ46" s="353"/>
      <c r="BA46" s="353"/>
      <c r="BB46" s="353"/>
      <c r="BC46" s="353"/>
      <c r="BD46" s="354"/>
      <c r="BE46" s="271" t="s">
        <v>1</v>
      </c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8"/>
      <c r="BS46" s="271" t="s">
        <v>1</v>
      </c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8"/>
      <c r="CG46" s="271" t="s">
        <v>1</v>
      </c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8"/>
      <c r="CW46" s="268" t="s">
        <v>1</v>
      </c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70"/>
      <c r="DJ46" s="268" t="s">
        <v>1</v>
      </c>
      <c r="DK46" s="269"/>
      <c r="DL46" s="269"/>
      <c r="DM46" s="269"/>
      <c r="DN46" s="269"/>
      <c r="DO46" s="269"/>
      <c r="DP46" s="269"/>
      <c r="DQ46" s="269"/>
      <c r="DR46" s="269"/>
      <c r="DS46" s="269"/>
      <c r="DT46" s="269"/>
      <c r="DU46" s="270"/>
    </row>
    <row r="47" spans="1:125" s="6" customFormat="1" ht="53.25" customHeight="1">
      <c r="A47" s="310" t="s">
        <v>26</v>
      </c>
      <c r="B47" s="311"/>
      <c r="C47" s="311"/>
      <c r="D47" s="311"/>
      <c r="E47" s="311"/>
      <c r="F47" s="312"/>
      <c r="G47" s="272" t="s">
        <v>331</v>
      </c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4"/>
      <c r="AC47" s="279">
        <v>292</v>
      </c>
      <c r="AD47" s="346"/>
      <c r="AE47" s="346"/>
      <c r="AF47" s="346"/>
      <c r="AG47" s="346"/>
      <c r="AH47" s="346"/>
      <c r="AI47" s="346"/>
      <c r="AJ47" s="346"/>
      <c r="AK47" s="346"/>
      <c r="AL47" s="347">
        <v>2000</v>
      </c>
      <c r="AM47" s="348"/>
      <c r="AN47" s="348"/>
      <c r="AO47" s="348"/>
      <c r="AP47" s="348"/>
      <c r="AQ47" s="348"/>
      <c r="AR47" s="348"/>
      <c r="AS47" s="348"/>
      <c r="AT47" s="348"/>
      <c r="AU47" s="349"/>
      <c r="AV47" s="350">
        <v>4</v>
      </c>
      <c r="AW47" s="346"/>
      <c r="AX47" s="346"/>
      <c r="AY47" s="346"/>
      <c r="AZ47" s="346"/>
      <c r="BA47" s="346"/>
      <c r="BB47" s="346"/>
      <c r="BC47" s="346"/>
      <c r="BD47" s="351"/>
      <c r="BE47" s="251">
        <f>AL47*AV47</f>
        <v>8000</v>
      </c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3"/>
      <c r="BS47" s="251">
        <v>8000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3"/>
      <c r="CG47" s="271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8"/>
      <c r="CW47" s="345">
        <f>BE47</f>
        <v>8000</v>
      </c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70"/>
      <c r="DJ47" s="268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70"/>
    </row>
    <row r="48" spans="1:125" s="6" customFormat="1" ht="48" customHeight="1">
      <c r="A48" s="310" t="s">
        <v>27</v>
      </c>
      <c r="B48" s="311"/>
      <c r="C48" s="311"/>
      <c r="D48" s="311"/>
      <c r="E48" s="311"/>
      <c r="F48" s="312"/>
      <c r="G48" s="272" t="s">
        <v>332</v>
      </c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4"/>
      <c r="AC48" s="279">
        <v>293</v>
      </c>
      <c r="AD48" s="346"/>
      <c r="AE48" s="346"/>
      <c r="AF48" s="346"/>
      <c r="AG48" s="346"/>
      <c r="AH48" s="346"/>
      <c r="AI48" s="346"/>
      <c r="AJ48" s="346"/>
      <c r="AK48" s="346"/>
      <c r="AL48" s="347">
        <v>2992.23</v>
      </c>
      <c r="AM48" s="348"/>
      <c r="AN48" s="348"/>
      <c r="AO48" s="348"/>
      <c r="AP48" s="348"/>
      <c r="AQ48" s="348"/>
      <c r="AR48" s="348"/>
      <c r="AS48" s="348"/>
      <c r="AT48" s="348"/>
      <c r="AU48" s="349"/>
      <c r="AV48" s="350">
        <v>4</v>
      </c>
      <c r="AW48" s="346"/>
      <c r="AX48" s="346"/>
      <c r="AY48" s="346"/>
      <c r="AZ48" s="346"/>
      <c r="BA48" s="346"/>
      <c r="BB48" s="346"/>
      <c r="BC48" s="346"/>
      <c r="BD48" s="351"/>
      <c r="BE48" s="251">
        <f>AL48*AV48</f>
        <v>11968.92</v>
      </c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3"/>
      <c r="BS48" s="251">
        <v>11968.92</v>
      </c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3"/>
      <c r="CG48" s="271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8"/>
      <c r="CW48" s="345">
        <f>BE48</f>
        <v>11968.92</v>
      </c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70"/>
      <c r="DJ48" s="268"/>
      <c r="DK48" s="269"/>
      <c r="DL48" s="269"/>
      <c r="DM48" s="269"/>
      <c r="DN48" s="269"/>
      <c r="DO48" s="269"/>
      <c r="DP48" s="269"/>
      <c r="DQ48" s="269"/>
      <c r="DR48" s="269"/>
      <c r="DS48" s="269"/>
      <c r="DT48" s="269"/>
      <c r="DU48" s="270"/>
    </row>
    <row r="49" spans="1:125" s="6" customFormat="1" ht="21" customHeight="1">
      <c r="A49" s="310" t="s">
        <v>29</v>
      </c>
      <c r="B49" s="311"/>
      <c r="C49" s="311"/>
      <c r="D49" s="311"/>
      <c r="E49" s="311"/>
      <c r="F49" s="312"/>
      <c r="G49" s="279" t="s">
        <v>333</v>
      </c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8"/>
      <c r="AC49" s="279">
        <v>295</v>
      </c>
      <c r="AD49" s="346"/>
      <c r="AE49" s="346"/>
      <c r="AF49" s="346"/>
      <c r="AG49" s="346"/>
      <c r="AH49" s="346"/>
      <c r="AI49" s="346"/>
      <c r="AJ49" s="346"/>
      <c r="AK49" s="346"/>
      <c r="AL49" s="347">
        <v>30000</v>
      </c>
      <c r="AM49" s="348"/>
      <c r="AN49" s="348"/>
      <c r="AO49" s="348"/>
      <c r="AP49" s="348"/>
      <c r="AQ49" s="348"/>
      <c r="AR49" s="348"/>
      <c r="AS49" s="348"/>
      <c r="AT49" s="348"/>
      <c r="AU49" s="349"/>
      <c r="AV49" s="350">
        <v>1</v>
      </c>
      <c r="AW49" s="346"/>
      <c r="AX49" s="346"/>
      <c r="AY49" s="346"/>
      <c r="AZ49" s="346"/>
      <c r="BA49" s="346"/>
      <c r="BB49" s="346"/>
      <c r="BC49" s="346"/>
      <c r="BD49" s="351"/>
      <c r="BE49" s="251">
        <f>AL49*AV49</f>
        <v>30000</v>
      </c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3"/>
      <c r="BS49" s="251">
        <v>30000</v>
      </c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3"/>
      <c r="CG49" s="271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8"/>
      <c r="CW49" s="345">
        <f>BE49</f>
        <v>30000</v>
      </c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70"/>
      <c r="DJ49" s="268"/>
      <c r="DK49" s="269"/>
      <c r="DL49" s="269"/>
      <c r="DM49" s="269"/>
      <c r="DN49" s="269"/>
      <c r="DO49" s="269"/>
      <c r="DP49" s="269"/>
      <c r="DQ49" s="269"/>
      <c r="DR49" s="269"/>
      <c r="DS49" s="269"/>
      <c r="DT49" s="269"/>
      <c r="DU49" s="270"/>
    </row>
    <row r="50" spans="1:125" s="6" customFormat="1" ht="24.75" customHeight="1">
      <c r="A50" s="313" t="s">
        <v>17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4"/>
      <c r="BE50" s="251">
        <f>SUM(BE47:BR49)</f>
        <v>49968.92</v>
      </c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8"/>
      <c r="BS50" s="251">
        <v>49968.92</v>
      </c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3"/>
      <c r="CG50" s="271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8"/>
      <c r="CW50" s="345">
        <f>BE50</f>
        <v>49968.92</v>
      </c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70"/>
      <c r="DJ50" s="271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8"/>
    </row>
    <row r="51" spans="1:125" ht="21" customHeight="1">
      <c r="A51" s="233" t="s">
        <v>245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</row>
  </sheetData>
  <sheetProtection/>
  <mergeCells count="280">
    <mergeCell ref="G12:AB12"/>
    <mergeCell ref="G13:AB13"/>
    <mergeCell ref="G14:AB14"/>
    <mergeCell ref="G16:AB16"/>
    <mergeCell ref="G45:AB45"/>
    <mergeCell ref="G18:AB18"/>
    <mergeCell ref="G17:AB17"/>
    <mergeCell ref="A22:DU22"/>
    <mergeCell ref="A21:DU21"/>
    <mergeCell ref="BS11:CF12"/>
    <mergeCell ref="A50:BD50"/>
    <mergeCell ref="A20:BD20"/>
    <mergeCell ref="G19:AB19"/>
    <mergeCell ref="AC49:AK49"/>
    <mergeCell ref="AL49:AU49"/>
    <mergeCell ref="AV49:BD49"/>
    <mergeCell ref="G46:AB46"/>
    <mergeCell ref="G49:AB49"/>
    <mergeCell ref="A37:DU37"/>
    <mergeCell ref="A19:F19"/>
    <mergeCell ref="AC46:AK46"/>
    <mergeCell ref="AL46:AU46"/>
    <mergeCell ref="AV46:BD46"/>
    <mergeCell ref="G15:AB15"/>
    <mergeCell ref="G33:AB33"/>
    <mergeCell ref="G34:AB34"/>
    <mergeCell ref="G35:AB35"/>
    <mergeCell ref="AC19:AP19"/>
    <mergeCell ref="AQ19:BD19"/>
    <mergeCell ref="AC18:AP18"/>
    <mergeCell ref="A51:DU51"/>
    <mergeCell ref="AC41:AK43"/>
    <mergeCell ref="AL41:AU43"/>
    <mergeCell ref="AV41:BD43"/>
    <mergeCell ref="AC44:AK44"/>
    <mergeCell ref="AL44:AU44"/>
    <mergeCell ref="AV44:BD44"/>
    <mergeCell ref="A41:F43"/>
    <mergeCell ref="CW43:DI43"/>
    <mergeCell ref="DJ43:DU43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0:DU20"/>
    <mergeCell ref="BE20:BR20"/>
    <mergeCell ref="BS20:CF20"/>
    <mergeCell ref="CG20:CV20"/>
    <mergeCell ref="DJ16:DU16"/>
    <mergeCell ref="DJ19:DU19"/>
    <mergeCell ref="BE19:BR19"/>
    <mergeCell ref="CW16:DI16"/>
    <mergeCell ref="CW27:DI27"/>
    <mergeCell ref="DJ27:DU27"/>
    <mergeCell ref="AQ13:BD13"/>
    <mergeCell ref="BS19:CF19"/>
    <mergeCell ref="DJ17:DU17"/>
    <mergeCell ref="AQ17:BD17"/>
    <mergeCell ref="BE17:BR17"/>
    <mergeCell ref="BE25:BR27"/>
    <mergeCell ref="AQ18:BD18"/>
    <mergeCell ref="BS17:CF17"/>
    <mergeCell ref="CW26:DU26"/>
    <mergeCell ref="BS25:DU25"/>
    <mergeCell ref="BE18:BR18"/>
    <mergeCell ref="BS18:CF18"/>
    <mergeCell ref="CG18:CV18"/>
    <mergeCell ref="DJ18:DU18"/>
    <mergeCell ref="CG19:CV19"/>
    <mergeCell ref="CW18:DI18"/>
    <mergeCell ref="CW20:DI20"/>
    <mergeCell ref="CW19:DI19"/>
    <mergeCell ref="A25:F27"/>
    <mergeCell ref="G25:AB27"/>
    <mergeCell ref="AC25:AP27"/>
    <mergeCell ref="AQ25:BD27"/>
    <mergeCell ref="BS26:CF27"/>
    <mergeCell ref="CG28:CV28"/>
    <mergeCell ref="A28:F28"/>
    <mergeCell ref="G28:AB28"/>
    <mergeCell ref="AC28:AP28"/>
    <mergeCell ref="AQ28:BD28"/>
    <mergeCell ref="DJ29:DU29"/>
    <mergeCell ref="CW28:DI28"/>
    <mergeCell ref="DJ28:DU28"/>
    <mergeCell ref="AC29:AP29"/>
    <mergeCell ref="AQ29:BD29"/>
    <mergeCell ref="BE29:BR29"/>
    <mergeCell ref="BS29:CF29"/>
    <mergeCell ref="BE28:BR28"/>
    <mergeCell ref="BS28:CF28"/>
    <mergeCell ref="CG29:CV29"/>
    <mergeCell ref="A29:F29"/>
    <mergeCell ref="BE31:BR31"/>
    <mergeCell ref="CW29:DI29"/>
    <mergeCell ref="BE30:BR30"/>
    <mergeCell ref="BS30:CF30"/>
    <mergeCell ref="CG30:CV30"/>
    <mergeCell ref="A30:F30"/>
    <mergeCell ref="AC30:AP30"/>
    <mergeCell ref="AQ30:BD30"/>
    <mergeCell ref="CW31:DI31"/>
    <mergeCell ref="BE32:BR32"/>
    <mergeCell ref="DJ31:DU31"/>
    <mergeCell ref="CW30:DI30"/>
    <mergeCell ref="DJ30:DU30"/>
    <mergeCell ref="AC31:AP31"/>
    <mergeCell ref="AQ31:BD31"/>
    <mergeCell ref="BS31:CF31"/>
    <mergeCell ref="CG31:CV31"/>
    <mergeCell ref="G31:AB31"/>
    <mergeCell ref="G32:AB32"/>
    <mergeCell ref="A32:F32"/>
    <mergeCell ref="AC32:AP32"/>
    <mergeCell ref="AQ32:BD32"/>
    <mergeCell ref="A31:F31"/>
    <mergeCell ref="A34:F34"/>
    <mergeCell ref="AC34:AP34"/>
    <mergeCell ref="AQ34:BD34"/>
    <mergeCell ref="BS34:CF34"/>
    <mergeCell ref="BE34:BR34"/>
    <mergeCell ref="A33:F33"/>
    <mergeCell ref="BE33:BR33"/>
    <mergeCell ref="AC33:AP33"/>
    <mergeCell ref="AQ33:BD33"/>
    <mergeCell ref="DJ35:DU35"/>
    <mergeCell ref="DJ33:DU33"/>
    <mergeCell ref="CW32:DI32"/>
    <mergeCell ref="DJ32:DU32"/>
    <mergeCell ref="CG34:CV34"/>
    <mergeCell ref="BS32:CF32"/>
    <mergeCell ref="CW34:DI34"/>
    <mergeCell ref="BS33:CF33"/>
    <mergeCell ref="CG32:CV32"/>
    <mergeCell ref="CG33:CV33"/>
    <mergeCell ref="CW36:DI36"/>
    <mergeCell ref="AC35:AP35"/>
    <mergeCell ref="AQ35:BD35"/>
    <mergeCell ref="BE35:BR35"/>
    <mergeCell ref="BS35:CF35"/>
    <mergeCell ref="BS36:CF36"/>
    <mergeCell ref="CW35:DI35"/>
    <mergeCell ref="A45:F45"/>
    <mergeCell ref="G41:AB43"/>
    <mergeCell ref="CG35:CV35"/>
    <mergeCell ref="A35:F35"/>
    <mergeCell ref="BE41:BR43"/>
    <mergeCell ref="A36:BD36"/>
    <mergeCell ref="CG36:CV36"/>
    <mergeCell ref="AC45:AK45"/>
    <mergeCell ref="AL45:AU45"/>
    <mergeCell ref="AV45:BD45"/>
    <mergeCell ref="A46:F46"/>
    <mergeCell ref="CW44:DI44"/>
    <mergeCell ref="A44:F44"/>
    <mergeCell ref="G44:AB44"/>
    <mergeCell ref="DJ44:DU44"/>
    <mergeCell ref="CW50:DI50"/>
    <mergeCell ref="DJ50:DU50"/>
    <mergeCell ref="BE44:BR44"/>
    <mergeCell ref="BS44:CF44"/>
    <mergeCell ref="CG44:CV44"/>
    <mergeCell ref="BE50:BR50"/>
    <mergeCell ref="BS50:CF50"/>
    <mergeCell ref="CG50:CV50"/>
    <mergeCell ref="BE45:BR45"/>
    <mergeCell ref="DJ46:DU46"/>
    <mergeCell ref="A49:F49"/>
    <mergeCell ref="BE49:BR49"/>
    <mergeCell ref="BS46:CF46"/>
    <mergeCell ref="CG46:CV46"/>
    <mergeCell ref="CW45:DI45"/>
    <mergeCell ref="BE46:BR46"/>
    <mergeCell ref="CG26:CV27"/>
    <mergeCell ref="BS41:DU41"/>
    <mergeCell ref="BS42:CF43"/>
    <mergeCell ref="CG42:CV43"/>
    <mergeCell ref="CW46:DI46"/>
    <mergeCell ref="DJ36:DU36"/>
    <mergeCell ref="BE36:BR36"/>
    <mergeCell ref="CW33:DI33"/>
    <mergeCell ref="DJ34:DU34"/>
    <mergeCell ref="BS49:CF49"/>
    <mergeCell ref="CG49:CV49"/>
    <mergeCell ref="CW49:DI49"/>
    <mergeCell ref="DJ49:DU49"/>
    <mergeCell ref="CG45:CV45"/>
    <mergeCell ref="G29:AB29"/>
    <mergeCell ref="G30:AB30"/>
    <mergeCell ref="DJ45:DU45"/>
    <mergeCell ref="BS45:CF45"/>
    <mergeCell ref="CW42:DU42"/>
    <mergeCell ref="A47:F47"/>
    <mergeCell ref="G47:AB47"/>
    <mergeCell ref="AC47:AK47"/>
    <mergeCell ref="AL47:AU47"/>
    <mergeCell ref="AV47:BD47"/>
    <mergeCell ref="BE47:BR47"/>
    <mergeCell ref="A48:F48"/>
    <mergeCell ref="G48:AB48"/>
    <mergeCell ref="AC48:AK48"/>
    <mergeCell ref="AL48:AU48"/>
    <mergeCell ref="AV48:BD48"/>
    <mergeCell ref="BE48:BR48"/>
    <mergeCell ref="BS48:CF48"/>
    <mergeCell ref="CG48:CV48"/>
    <mergeCell ref="CW48:DI48"/>
    <mergeCell ref="DJ48:DU48"/>
    <mergeCell ref="BS47:CF47"/>
    <mergeCell ref="CG47:CV47"/>
    <mergeCell ref="CW47:DI47"/>
    <mergeCell ref="DJ47:DU4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2" max="124" man="1"/>
    <brk id="38" max="1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2023-03-10T05:52:02Z</cp:lastPrinted>
  <dcterms:created xsi:type="dcterms:W3CDTF">2010-11-26T07:12:57Z</dcterms:created>
  <dcterms:modified xsi:type="dcterms:W3CDTF">2023-03-10T07:54:21Z</dcterms:modified>
  <cp:category/>
  <cp:version/>
  <cp:contentType/>
  <cp:contentStatus/>
</cp:coreProperties>
</file>